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180" windowHeight="7545" tabRatio="646" activeTab="0"/>
  </bookViews>
  <sheets>
    <sheet name="説明" sheetId="1" r:id="rId1"/>
    <sheet name="男子(様式1)" sheetId="2" r:id="rId2"/>
    <sheet name="男子(様式2)" sheetId="3" r:id="rId3"/>
    <sheet name="申込変更" sheetId="4" r:id="rId4"/>
    <sheet name="競技者変更" sheetId="5" r:id="rId5"/>
    <sheet name="学校番号" sheetId="6" r:id="rId6"/>
    <sheet name="このシートには入力しないでください" sheetId="7" r:id="rId7"/>
  </sheets>
  <definedNames>
    <definedName name="_xlfn.IFERROR" hidden="1">#NAME?</definedName>
    <definedName name="_xlnm.Print_Area" localSheetId="4">'競技者変更'!$A$1:$K$37</definedName>
    <definedName name="_xlnm.Print_Area" localSheetId="3">'申込変更'!$A$1:$M$51</definedName>
    <definedName name="_xlnm.Print_Area" localSheetId="1">'男子(様式1)'!$A$2:$L$42</definedName>
    <definedName name="_xlnm.Print_Area" localSheetId="2">'男子(様式2)'!$A$1:$L$38</definedName>
  </definedNames>
  <calcPr fullCalcOnLoad="1"/>
</workbook>
</file>

<file path=xl/sharedStrings.xml><?xml version="1.0" encoding="utf-8"?>
<sst xmlns="http://schemas.openxmlformats.org/spreadsheetml/2006/main" count="327" uniqueCount="222">
  <si>
    <t>監督氏名</t>
  </si>
  <si>
    <t>競技者氏名</t>
  </si>
  <si>
    <t>学年</t>
  </si>
  <si>
    <t>健康状態</t>
  </si>
  <si>
    <t>氏名</t>
  </si>
  <si>
    <t>印</t>
  </si>
  <si>
    <t>次のように申し込みます。</t>
  </si>
  <si>
    <t>学校所在地　〒　・　住所</t>
  </si>
  <si>
    <t>電話　・　ＦＡＸ</t>
  </si>
  <si>
    <t>監督氏名・連絡用電話番号</t>
  </si>
  <si>
    <t>校名</t>
  </si>
  <si>
    <r>
      <t>ﾌﾘｶﾞﾅ(半角ｶﾀｶﾅ</t>
    </r>
    <r>
      <rPr>
        <sz val="11"/>
        <rFont val="ＭＳ Ｐゴシック"/>
        <family val="3"/>
      </rPr>
      <t>)</t>
    </r>
  </si>
  <si>
    <t>学校番号</t>
  </si>
  <si>
    <t>役員応援者氏名</t>
  </si>
  <si>
    <t>（できるだけ大会当日のオーダー順に記入のこと）</t>
  </si>
  <si>
    <t>備　　考</t>
  </si>
  <si>
    <r>
      <t>参考距離</t>
    </r>
    <r>
      <rPr>
        <sz val="9"/>
        <rFont val="ＭＳ Ｐゴシック"/>
        <family val="3"/>
      </rPr>
      <t xml:space="preserve">
(5000m,1500m等)</t>
    </r>
  </si>
  <si>
    <t>登録順</t>
  </si>
  <si>
    <t>正式オーダー</t>
  </si>
  <si>
    <t>（オーダー変更の有無に関わらず提出すること）</t>
  </si>
  <si>
    <t>　提出先　井原運動公園内　井原市民体育館　大会本部</t>
  </si>
  <si>
    <t>校　医</t>
  </si>
  <si>
    <t>校　長</t>
  </si>
  <si>
    <t>上記の競技者は本校の生徒であって、標記大会に出場することを認知する。</t>
  </si>
  <si>
    <t>上記の競技者は健康であって、競技に支障のないことを証明する。</t>
  </si>
  <si>
    <t>性別</t>
  </si>
  <si>
    <t>■男子</t>
  </si>
  <si>
    <t>岡山朝日</t>
  </si>
  <si>
    <t>岡山東商</t>
  </si>
  <si>
    <t>岡山操山</t>
  </si>
  <si>
    <t>岡山南</t>
  </si>
  <si>
    <t>金　川</t>
  </si>
  <si>
    <t>岡山工業</t>
  </si>
  <si>
    <t>勝　山</t>
  </si>
  <si>
    <t>西大寺</t>
  </si>
  <si>
    <t>津山商業</t>
  </si>
  <si>
    <t>和気閑谷</t>
  </si>
  <si>
    <t>金光学園</t>
  </si>
  <si>
    <t>瀬戸南</t>
  </si>
  <si>
    <t>玉野光南</t>
  </si>
  <si>
    <t>玉　野</t>
  </si>
  <si>
    <t>矢　掛</t>
  </si>
  <si>
    <t>倉敷天城</t>
  </si>
  <si>
    <t>玉　島</t>
  </si>
  <si>
    <t>興　陽</t>
  </si>
  <si>
    <t>琴　浦</t>
  </si>
  <si>
    <t>江見商業</t>
  </si>
  <si>
    <t>倉敷青陵</t>
  </si>
  <si>
    <t>津山東</t>
  </si>
  <si>
    <t>倉敷商業</t>
  </si>
  <si>
    <t>古城池</t>
  </si>
  <si>
    <t>倉敷工業</t>
  </si>
  <si>
    <t>児　島</t>
  </si>
  <si>
    <t>玉島商業</t>
  </si>
  <si>
    <t>高梁日新</t>
  </si>
  <si>
    <t>高松農業</t>
  </si>
  <si>
    <t>笠岡商業</t>
  </si>
  <si>
    <t>備前東</t>
  </si>
  <si>
    <t>津　山</t>
  </si>
  <si>
    <t>鴨　方</t>
  </si>
  <si>
    <t>岡山龍谷</t>
  </si>
  <si>
    <t>津山工業</t>
  </si>
  <si>
    <t>勝間田</t>
  </si>
  <si>
    <t>笠　岡</t>
  </si>
  <si>
    <t>関　西</t>
  </si>
  <si>
    <t>商大附属</t>
  </si>
  <si>
    <t>総社南</t>
  </si>
  <si>
    <t>岡山城東</t>
  </si>
  <si>
    <t>総　社</t>
  </si>
  <si>
    <t>興譲館</t>
  </si>
  <si>
    <t>岡山一宮</t>
  </si>
  <si>
    <t>山　陽</t>
  </si>
  <si>
    <t>精　研</t>
  </si>
  <si>
    <t>真備陵南</t>
  </si>
  <si>
    <t>久　世</t>
  </si>
  <si>
    <t>新見北</t>
  </si>
  <si>
    <t>井　原</t>
  </si>
  <si>
    <t>大安寺</t>
  </si>
  <si>
    <t>邑　久</t>
  </si>
  <si>
    <t>美　作</t>
  </si>
  <si>
    <t>備　前</t>
  </si>
  <si>
    <t>新　見</t>
  </si>
  <si>
    <t>林　野</t>
  </si>
  <si>
    <t>作　陽</t>
  </si>
  <si>
    <t>成　羽</t>
  </si>
  <si>
    <t>瀬　戸</t>
  </si>
  <si>
    <t>備　作</t>
  </si>
  <si>
    <t>吉備高原</t>
  </si>
  <si>
    <t>笠岡工業</t>
  </si>
  <si>
    <t>美　星</t>
  </si>
  <si>
    <t>弓　削</t>
  </si>
  <si>
    <t>理大附属</t>
  </si>
  <si>
    <t>落　合</t>
  </si>
  <si>
    <t>岡山芳泉</t>
  </si>
  <si>
    <t>キリスト</t>
  </si>
  <si>
    <t>至　道</t>
  </si>
  <si>
    <t>大　原</t>
  </si>
  <si>
    <t>倉敷南</t>
  </si>
  <si>
    <t>日本原</t>
  </si>
  <si>
    <t>玉野商業</t>
  </si>
  <si>
    <t>川上農業</t>
  </si>
  <si>
    <t>蒜　山</t>
  </si>
  <si>
    <t>倉　敷</t>
  </si>
  <si>
    <t>矢掛商業</t>
  </si>
  <si>
    <t>水島工業</t>
  </si>
  <si>
    <t>高梁工業</t>
  </si>
  <si>
    <t>吉備北陵</t>
  </si>
  <si>
    <t>加茂川</t>
  </si>
  <si>
    <t>備　南</t>
  </si>
  <si>
    <t>市立玉島</t>
  </si>
  <si>
    <t>東岡山工</t>
  </si>
  <si>
    <t>後楽館</t>
  </si>
  <si>
    <t>白　陵</t>
  </si>
  <si>
    <t>児島第一</t>
  </si>
  <si>
    <t>福　渡</t>
  </si>
  <si>
    <t>高　梁</t>
  </si>
  <si>
    <t>津山高専</t>
  </si>
  <si>
    <t>備前緑陽</t>
  </si>
  <si>
    <t>高梁城南</t>
  </si>
  <si>
    <t>学芸館</t>
  </si>
  <si>
    <t>倉敷鷲羽</t>
  </si>
  <si>
    <t>倉敷Ｂ</t>
  </si>
  <si>
    <t>　</t>
  </si>
  <si>
    <t>　</t>
  </si>
  <si>
    <t>※ 「大会参加申込変更届」により変更済みの競技者については，変更前の競技者名等を二重線で</t>
  </si>
  <si>
    <t>　　消し，変更後の競技者名等を該当枠内の空白に記入してください。</t>
  </si>
  <si>
    <t>学校名　・　登録校名</t>
  </si>
  <si>
    <t>　　なお，数字未記入の競技者は「オーダー一覧」から削除されます。記入漏れの無いように。</t>
  </si>
  <si>
    <r>
      <t>※ 「正式オーダー」欄に</t>
    </r>
    <r>
      <rPr>
        <u val="single"/>
        <sz val="11"/>
        <rFont val="ＭＳ Ｐゴシック"/>
        <family val="3"/>
      </rPr>
      <t>数字</t>
    </r>
    <r>
      <rPr>
        <sz val="11"/>
        <rFont val="ＭＳ Ｐ明朝"/>
        <family val="1"/>
      </rPr>
      <t>を記入してください。（1区～7区は</t>
    </r>
    <r>
      <rPr>
        <sz val="11"/>
        <rFont val="ＭＳ Ｐゴシック"/>
        <family val="3"/>
      </rPr>
      <t>１～７</t>
    </r>
    <r>
      <rPr>
        <sz val="11"/>
        <rFont val="ＭＳ Ｐ明朝"/>
        <family val="1"/>
      </rPr>
      <t>，補員１～３は</t>
    </r>
    <r>
      <rPr>
        <sz val="11"/>
        <rFont val="ＭＳ Ｐゴシック"/>
        <family val="3"/>
      </rPr>
      <t>８～10</t>
    </r>
    <r>
      <rPr>
        <sz val="11"/>
        <rFont val="ＭＳ Ｐ明朝"/>
        <family val="1"/>
      </rPr>
      <t>）</t>
    </r>
  </si>
  <si>
    <t>第１区(10km)</t>
  </si>
  <si>
    <t>第２区(3km)</t>
  </si>
  <si>
    <t>第３区(8.1075km)</t>
  </si>
  <si>
    <t>第４区(8.0875km)</t>
  </si>
  <si>
    <t>第５区(3km)</t>
  </si>
  <si>
    <t>第６区(5km)</t>
  </si>
  <si>
    <t>第７区(5km)</t>
  </si>
  <si>
    <t>補員１</t>
  </si>
  <si>
    <t>補員２</t>
  </si>
  <si>
    <t>補員３</t>
  </si>
  <si>
    <t xml:space="preserve"> </t>
  </si>
  <si>
    <t>正式オーダー確認欄</t>
  </si>
  <si>
    <t>１区</t>
  </si>
  <si>
    <t>２区</t>
  </si>
  <si>
    <t>３区</t>
  </si>
  <si>
    <t>４区</t>
  </si>
  <si>
    <t>５区</t>
  </si>
  <si>
    <t>６区</t>
  </si>
  <si>
    <t>７区</t>
  </si>
  <si>
    <t>補員</t>
  </si>
  <si>
    <t>男子［様式２］</t>
  </si>
  <si>
    <t>男子［様式１］</t>
  </si>
  <si>
    <t>補員</t>
  </si>
  <si>
    <t>※ファイル名を"男子"＋"登録校名（略称）"に変えて保存しなおして，送信してください。例；男子玉島商業.xls</t>
  </si>
  <si>
    <t>第１区</t>
  </si>
  <si>
    <t>第２区</t>
  </si>
  <si>
    <t>第３区</t>
  </si>
  <si>
    <t>第４区</t>
  </si>
  <si>
    <t>第５区</t>
  </si>
  <si>
    <t>男子正式オーダー</t>
  </si>
  <si>
    <t>男子参加申し込み</t>
  </si>
  <si>
    <t>郵送先 　〒714-0081　笠岡市笠岡3073-2</t>
  </si>
  <si>
    <t>FAX番号 0865-62-5541</t>
  </si>
  <si>
    <t>笠岡高校　佐藤義城　宛</t>
  </si>
  <si>
    <t>変更前の競技者名</t>
  </si>
  <si>
    <t>登録</t>
  </si>
  <si>
    <t>番号</t>
  </si>
  <si>
    <r>
      <t>参考種目</t>
    </r>
    <r>
      <rPr>
        <sz val="9"/>
        <rFont val="ＭＳ Ｐゴシック"/>
        <family val="3"/>
      </rPr>
      <t xml:space="preserve">
(5000m,1500m等)</t>
    </r>
  </si>
  <si>
    <r>
      <t xml:space="preserve">参考種目の
</t>
    </r>
    <r>
      <rPr>
        <sz val="9"/>
        <rFont val="ＭＳ Ｐゴシック"/>
        <family val="3"/>
      </rPr>
      <t>記録(時分秒)</t>
    </r>
  </si>
  <si>
    <t>変更後の競技者名</t>
  </si>
  <si>
    <t>次のように変更します。</t>
  </si>
  <si>
    <t>※</t>
  </si>
  <si>
    <t>大会参加申込書は監督会議に持参し，受付時に提出して下さい。</t>
  </si>
  <si>
    <t>校医および校長印のないものは受け付けません。</t>
  </si>
  <si>
    <t>オーダー</t>
  </si>
  <si>
    <t>変　　更　　理　　由</t>
  </si>
  <si>
    <t>※大会要項より抜粋　　競技規定（４）</t>
  </si>
  <si>
    <t>正式オーダー提出後の競技者変更は，補欠をその区間の交代として補充できる。</t>
  </si>
  <si>
    <t>その場合，競技者が病気の時は医師の診断書を，事故の時は，学校長の証明書</t>
  </si>
  <si>
    <t>なお大会当日の競技者の発病等で診断書等提出できない時は，審判長の判断に</t>
  </si>
  <si>
    <t>より認める。</t>
  </si>
  <si>
    <r>
      <t>を添えて競技者変更届を大会当日</t>
    </r>
    <r>
      <rPr>
        <u val="single"/>
        <sz val="13"/>
        <rFont val="ＭＳ Ｐゴシック"/>
        <family val="3"/>
      </rPr>
      <t>午前９時２０分まで</t>
    </r>
    <r>
      <rPr>
        <sz val="13"/>
        <rFont val="ＭＳ Ｐゴシック"/>
        <family val="3"/>
      </rPr>
      <t>に大会本部に提出すること。</t>
    </r>
  </si>
  <si>
    <t>変更「前」競技者名</t>
  </si>
  <si>
    <t>変更｢後｣競技者名</t>
  </si>
  <si>
    <t>（該当区間に 変更「後」競技者名 を記入して下さい。）</t>
  </si>
  <si>
    <t>メール申込後に変更がある場合は，この届けを監督会議に持参し，受付時に提出して下さい。</t>
  </si>
  <si>
    <t>提出時に校医および校長印のないものは受け付けません。</t>
  </si>
  <si>
    <t>男子</t>
  </si>
  <si>
    <t>男子（様式１）</t>
  </si>
  <si>
    <t>②正式オーダー用紙</t>
  </si>
  <si>
    <t>男子（様式２）</t>
  </si>
  <si>
    <t>③大会参加申込変更届</t>
  </si>
  <si>
    <t>④競技者変更届</t>
  </si>
  <si>
    <t>申込変更</t>
  </si>
  <si>
    <t>競技者変更</t>
  </si>
  <si>
    <t>ワークシート名</t>
  </si>
  <si>
    <t>提出書類名等</t>
  </si>
  <si>
    <t>メール申込後に競技者の変更が生じた場合に提出</t>
  </si>
  <si>
    <t>メール申込（監督会議の前の週の金曜日17時必着）　</t>
  </si>
  <si>
    <t>及び　書類提出（監督会議受付時）</t>
  </si>
  <si>
    <t>（監督会議受付時）</t>
  </si>
  <si>
    <t>正式オーダー提出後に競技者の変更が生じた場合に提出</t>
  </si>
  <si>
    <t>　　　　　　　持参の場合は大会前日13時までに大会本部に提出）</t>
  </si>
  <si>
    <t>（大会当日９時20分までに大会本部に提出）</t>
  </si>
  <si>
    <t>初めて参加する学校や合同チームで参加するチームは</t>
  </si>
  <si>
    <t>監督会議の場で番号を決定します</t>
  </si>
  <si>
    <t>全チーム提出</t>
  </si>
  <si>
    <t>該当チーム</t>
  </si>
  <si>
    <t>　岡山県高等学校駅伝競走大会</t>
  </si>
  <si>
    <t>説　　　明</t>
  </si>
  <si>
    <t>①大会参加申込書</t>
  </si>
  <si>
    <t>⑤学校番号一覧</t>
  </si>
  <si>
    <r>
      <t>役員応援者氏名</t>
    </r>
    <r>
      <rPr>
        <sz val="6"/>
        <rFont val="ＭＳ Ｐゴシック"/>
        <family val="3"/>
      </rPr>
      <t xml:space="preserve">
　</t>
    </r>
    <r>
      <rPr>
        <sz val="12"/>
        <rFont val="ＭＳ Ｐゴシック"/>
        <family val="3"/>
      </rPr>
      <t xml:space="preserve">
</t>
    </r>
    <r>
      <rPr>
        <sz val="9"/>
        <rFont val="ＭＳ Ｐゴシック"/>
        <family val="3"/>
      </rPr>
      <t>男・女チームの監督以外の方</t>
    </r>
  </si>
  <si>
    <t>陸連
登録番号</t>
  </si>
  <si>
    <t>参考距離の
記録(時分秒)</t>
  </si>
  <si>
    <t>登録番号</t>
  </si>
  <si>
    <t>ﾌ    ﾘ    ｶﾞ   ﾅ</t>
  </si>
  <si>
    <t>本大会に出場申込をする全ての競技者は，陸連登録が必要です。（別紙参照）</t>
  </si>
  <si>
    <t>書類提出（郵送・ＦＡＸの場合は大会前々日必着，</t>
  </si>
  <si>
    <r>
      <t xml:space="preserve">監督氏名・連絡用電話番号
</t>
    </r>
    <r>
      <rPr>
        <sz val="9"/>
        <color indexed="10"/>
        <rFont val="ＭＳ Ｐゴシック"/>
        <family val="3"/>
      </rPr>
      <t>（男女２チーム出場の場合は別々の監督で）</t>
    </r>
  </si>
  <si>
    <t>平成28年度　岡山県高等学校駅伝競走大会　男子　参加申込書</t>
  </si>
  <si>
    <r>
      <t xml:space="preserve">※ 郵送・FAXの場合 </t>
    </r>
    <r>
      <rPr>
        <sz val="11"/>
        <rFont val="ＭＳ Ｐゴシック"/>
        <family val="3"/>
      </rPr>
      <t>11月4</t>
    </r>
    <r>
      <rPr>
        <sz val="11"/>
        <rFont val="ＭＳ Ｐゴシック"/>
        <family val="3"/>
      </rPr>
      <t>日(金) 必着</t>
    </r>
  </si>
  <si>
    <r>
      <t>※ 持参の場合　　　 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日(土)　13時00分　時間厳守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</si>
</sst>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##"/>
    <numFmt numFmtId="178" formatCode="##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8"/>
      <name val="ＭＳ Ｐ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178" fontId="7" fillId="33" borderId="11" xfId="0" applyNumberFormat="1" applyFont="1" applyFill="1" applyBorder="1" applyAlignment="1" applyProtection="1">
      <alignment horizontal="center" vertical="center"/>
      <protection locked="0"/>
    </xf>
    <xf numFmtId="178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178" fontId="7" fillId="33" borderId="24" xfId="0" applyNumberFormat="1" applyFont="1" applyFill="1" applyBorder="1" applyAlignment="1" applyProtection="1">
      <alignment horizontal="center" vertical="center"/>
      <protection locked="0"/>
    </xf>
    <xf numFmtId="178" fontId="7" fillId="33" borderId="25" xfId="0" applyNumberFormat="1" applyFont="1" applyFill="1" applyBorder="1" applyAlignment="1" applyProtection="1">
      <alignment horizontal="center" vertical="center"/>
      <protection locked="0"/>
    </xf>
    <xf numFmtId="178" fontId="7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178" fontId="7" fillId="33" borderId="28" xfId="0" applyNumberFormat="1" applyFont="1" applyFill="1" applyBorder="1" applyAlignment="1" applyProtection="1">
      <alignment horizontal="center" vertical="center"/>
      <protection locked="0"/>
    </xf>
    <xf numFmtId="178" fontId="7" fillId="33" borderId="29" xfId="0" applyNumberFormat="1" applyFont="1" applyFill="1" applyBorder="1" applyAlignment="1" applyProtection="1">
      <alignment horizontal="center" vertical="center"/>
      <protection locked="0"/>
    </xf>
    <xf numFmtId="178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32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 shrinkToFit="1"/>
      <protection/>
    </xf>
    <xf numFmtId="0" fontId="15" fillId="0" borderId="0" xfId="0" applyFont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>
      <alignment vertical="center"/>
    </xf>
    <xf numFmtId="0" fontId="0" fillId="0" borderId="0" xfId="0" applyAlignment="1">
      <alignment horizontal="right" vertical="top"/>
    </xf>
    <xf numFmtId="0" fontId="0" fillId="0" borderId="40" xfId="0" applyFont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0" fillId="35" borderId="13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 shrinkToFit="1"/>
    </xf>
    <xf numFmtId="0" fontId="4" fillId="0" borderId="44" xfId="0" applyFont="1" applyBorder="1" applyAlignment="1" applyProtection="1">
      <alignment horizontal="center" vertical="top" shrinkToFit="1"/>
      <protection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6" xfId="0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10" fillId="35" borderId="33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1" fillId="37" borderId="0" xfId="0" applyFont="1" applyFill="1" applyAlignment="1">
      <alignment horizontal="center" vertical="center"/>
    </xf>
    <xf numFmtId="0" fontId="24" fillId="0" borderId="45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shrinkToFit="1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46" xfId="0" applyFont="1" applyBorder="1" applyAlignment="1" applyProtection="1">
      <alignment horizontal="center" vertical="center" shrinkToFi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center" vertical="center"/>
      <protection/>
    </xf>
    <xf numFmtId="0" fontId="17" fillId="0" borderId="48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7" fillId="35" borderId="51" xfId="0" applyFont="1" applyFill="1" applyBorder="1" applyAlignment="1" applyProtection="1">
      <alignment vertical="center"/>
      <protection locked="0"/>
    </xf>
    <xf numFmtId="0" fontId="17" fillId="35" borderId="52" xfId="0" applyFont="1" applyFill="1" applyBorder="1" applyAlignment="1" applyProtection="1">
      <alignment vertical="center"/>
      <protection locked="0"/>
    </xf>
    <xf numFmtId="0" fontId="16" fillId="0" borderId="53" xfId="0" applyFont="1" applyBorder="1" applyAlignment="1" applyProtection="1">
      <alignment horizontal="center" vertical="center"/>
      <protection/>
    </xf>
    <xf numFmtId="0" fontId="4" fillId="35" borderId="54" xfId="0" applyFont="1" applyFill="1" applyBorder="1" applyAlignment="1" applyProtection="1">
      <alignment horizontal="center" vertical="center"/>
      <protection locked="0"/>
    </xf>
    <xf numFmtId="0" fontId="4" fillId="35" borderId="55" xfId="0" applyFont="1" applyFill="1" applyBorder="1" applyAlignment="1" applyProtection="1">
      <alignment horizontal="center" vertical="center"/>
      <protection locked="0"/>
    </xf>
    <xf numFmtId="0" fontId="4" fillId="35" borderId="56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8" borderId="57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9" borderId="57" xfId="0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40" borderId="57" xfId="0" applyFill="1" applyBorder="1" applyAlignment="1">
      <alignment horizontal="center" vertical="center"/>
    </xf>
    <xf numFmtId="0" fontId="0" fillId="40" borderId="27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6" fillId="33" borderId="58" xfId="0" applyFont="1" applyFill="1" applyBorder="1" applyAlignment="1" applyProtection="1">
      <alignment horizontal="center" vertical="center"/>
      <protection locked="0"/>
    </xf>
    <xf numFmtId="0" fontId="6" fillId="33" borderId="59" xfId="0" applyFont="1" applyFill="1" applyBorder="1" applyAlignment="1" applyProtection="1">
      <alignment horizontal="center" vertical="center"/>
      <protection locked="0"/>
    </xf>
    <xf numFmtId="0" fontId="6" fillId="33" borderId="60" xfId="0" applyFont="1" applyFill="1" applyBorder="1" applyAlignment="1" applyProtection="1">
      <alignment horizontal="center" vertical="center"/>
      <protection locked="0"/>
    </xf>
    <xf numFmtId="0" fontId="6" fillId="33" borderId="61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55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11" fillId="33" borderId="64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center" vertical="center"/>
      <protection locked="0"/>
    </xf>
    <xf numFmtId="0" fontId="11" fillId="33" borderId="66" xfId="0" applyFont="1" applyFill="1" applyBorder="1" applyAlignment="1" applyProtection="1">
      <alignment horizontal="center" vertical="center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33" borderId="67" xfId="0" applyFont="1" applyFill="1" applyBorder="1" applyAlignment="1" applyProtection="1">
      <alignment horizontal="center" vertical="center"/>
      <protection locked="0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7" fillId="33" borderId="63" xfId="0" applyFont="1" applyFill="1" applyBorder="1" applyAlignment="1" applyProtection="1">
      <alignment horizontal="center" vertical="center"/>
      <protection locked="0"/>
    </xf>
    <xf numFmtId="0" fontId="7" fillId="33" borderId="56" xfId="0" applyFont="1" applyFill="1" applyBorder="1" applyAlignment="1" applyProtection="1">
      <alignment horizontal="center" vertical="center"/>
      <protection locked="0"/>
    </xf>
    <xf numFmtId="0" fontId="7" fillId="33" borderId="70" xfId="0" applyFont="1" applyFill="1" applyBorder="1" applyAlignment="1" applyProtection="1">
      <alignment horizontal="center" vertical="center"/>
      <protection locked="0"/>
    </xf>
    <xf numFmtId="0" fontId="6" fillId="33" borderId="7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7" fillId="33" borderId="61" xfId="0" applyFont="1" applyFill="1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0" fontId="10" fillId="33" borderId="69" xfId="0" applyFont="1" applyFill="1" applyBorder="1" applyAlignment="1" applyProtection="1">
      <alignment horizontal="center" vertical="center"/>
      <protection locked="0"/>
    </xf>
    <xf numFmtId="0" fontId="10" fillId="33" borderId="80" xfId="0" applyFont="1" applyFill="1" applyBorder="1" applyAlignment="1" applyProtection="1">
      <alignment horizontal="center" vertical="center"/>
      <protection locked="0"/>
    </xf>
    <xf numFmtId="0" fontId="10" fillId="33" borderId="81" xfId="0" applyFont="1" applyFill="1" applyBorder="1" applyAlignment="1" applyProtection="1">
      <alignment horizontal="center" vertical="center"/>
      <protection locked="0"/>
    </xf>
    <xf numFmtId="0" fontId="10" fillId="33" borderId="82" xfId="0" applyFont="1" applyFill="1" applyBorder="1" applyAlignment="1" applyProtection="1">
      <alignment horizontal="center" vertical="center"/>
      <protection locked="0"/>
    </xf>
    <xf numFmtId="0" fontId="10" fillId="33" borderId="83" xfId="0" applyFont="1" applyFill="1" applyBorder="1" applyAlignment="1" applyProtection="1">
      <alignment horizontal="center" vertical="center"/>
      <protection locked="0"/>
    </xf>
    <xf numFmtId="0" fontId="10" fillId="33" borderId="84" xfId="0" applyFont="1" applyFill="1" applyBorder="1" applyAlignment="1" applyProtection="1">
      <alignment horizontal="center" vertical="center"/>
      <protection locked="0"/>
    </xf>
    <xf numFmtId="0" fontId="10" fillId="33" borderId="85" xfId="0" applyFont="1" applyFill="1" applyBorder="1" applyAlignment="1" applyProtection="1">
      <alignment horizontal="center" vertical="center"/>
      <protection locked="0"/>
    </xf>
    <xf numFmtId="0" fontId="10" fillId="33" borderId="86" xfId="0" applyFont="1" applyFill="1" applyBorder="1" applyAlignment="1" applyProtection="1">
      <alignment horizontal="center" vertical="center"/>
      <protection locked="0"/>
    </xf>
    <xf numFmtId="0" fontId="10" fillId="33" borderId="87" xfId="0" applyFont="1" applyFill="1" applyBorder="1" applyAlignment="1" applyProtection="1">
      <alignment horizontal="center" vertical="center"/>
      <protection locked="0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7" fillId="33" borderId="88" xfId="0" applyFont="1" applyFill="1" applyBorder="1" applyAlignment="1" applyProtection="1">
      <alignment horizontal="center" vertical="center"/>
      <protection locked="0"/>
    </xf>
    <xf numFmtId="0" fontId="10" fillId="33" borderId="89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horizontal="center" vertical="center"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77" xfId="0" applyFont="1" applyBorder="1" applyAlignment="1" applyProtection="1">
      <alignment horizontal="center" vertical="center" shrinkToFit="1"/>
      <protection/>
    </xf>
    <xf numFmtId="0" fontId="4" fillId="0" borderId="78" xfId="0" applyFont="1" applyBorder="1" applyAlignment="1" applyProtection="1">
      <alignment horizontal="center" vertical="center" shrinkToFit="1"/>
      <protection/>
    </xf>
    <xf numFmtId="0" fontId="4" fillId="0" borderId="46" xfId="0" applyFont="1" applyBorder="1" applyAlignment="1" applyProtection="1">
      <alignment horizontal="center" vertical="center" shrinkToFit="1"/>
      <protection/>
    </xf>
    <xf numFmtId="0" fontId="4" fillId="0" borderId="79" xfId="0" applyFont="1" applyBorder="1" applyAlignment="1" applyProtection="1">
      <alignment horizontal="center" vertical="center" shrinkToFit="1"/>
      <protection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Fill="1" applyBorder="1" applyAlignment="1" applyProtection="1">
      <alignment horizontal="center" vertical="center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0" fontId="14" fillId="33" borderId="62" xfId="0" applyFont="1" applyFill="1" applyBorder="1" applyAlignment="1" applyProtection="1">
      <alignment horizontal="center" vertical="center" wrapText="1"/>
      <protection locked="0"/>
    </xf>
    <xf numFmtId="0" fontId="14" fillId="33" borderId="63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left" wrapText="1" indent="1"/>
      <protection/>
    </xf>
    <xf numFmtId="0" fontId="6" fillId="0" borderId="63" xfId="0" applyFont="1" applyBorder="1" applyAlignment="1" applyProtection="1">
      <alignment horizontal="left" wrapText="1" indent="1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14" fillId="33" borderId="74" xfId="0" applyFont="1" applyFill="1" applyBorder="1" applyAlignment="1" applyProtection="1">
      <alignment horizontal="center" vertical="center" wrapText="1"/>
      <protection locked="0"/>
    </xf>
    <xf numFmtId="0" fontId="14" fillId="33" borderId="70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left" wrapText="1" indent="1"/>
      <protection/>
    </xf>
    <xf numFmtId="0" fontId="6" fillId="0" borderId="70" xfId="0" applyFont="1" applyBorder="1" applyAlignment="1" applyProtection="1">
      <alignment horizontal="left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 shrinkToFit="1"/>
      <protection/>
    </xf>
    <xf numFmtId="0" fontId="4" fillId="0" borderId="45" xfId="0" applyFont="1" applyBorder="1" applyAlignment="1" applyProtection="1">
      <alignment horizontal="center" vertical="center" shrinkToFit="1"/>
      <protection/>
    </xf>
    <xf numFmtId="0" fontId="4" fillId="0" borderId="69" xfId="0" applyFont="1" applyBorder="1" applyAlignment="1" applyProtection="1">
      <alignment horizontal="center" vertical="center" shrinkToFit="1"/>
      <protection/>
    </xf>
    <xf numFmtId="0" fontId="0" fillId="33" borderId="75" xfId="0" applyFont="1" applyFill="1" applyBorder="1" applyAlignment="1" applyProtection="1">
      <alignment horizontal="center" vertical="center" wrapText="1"/>
      <protection/>
    </xf>
    <xf numFmtId="0" fontId="0" fillId="33" borderId="88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88" xfId="0" applyFont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84" xfId="0" applyFont="1" applyFill="1" applyBorder="1" applyAlignment="1" applyProtection="1">
      <alignment horizontal="center" vertical="center"/>
      <protection/>
    </xf>
    <xf numFmtId="0" fontId="7" fillId="0" borderId="85" xfId="0" applyFont="1" applyFill="1" applyBorder="1" applyAlignment="1" applyProtection="1">
      <alignment horizontal="center" vertical="center"/>
      <protection/>
    </xf>
    <xf numFmtId="0" fontId="7" fillId="0" borderId="86" xfId="0" applyFont="1" applyFill="1" applyBorder="1" applyAlignment="1" applyProtection="1">
      <alignment horizontal="center" vertical="center"/>
      <protection/>
    </xf>
    <xf numFmtId="0" fontId="7" fillId="0" borderId="87" xfId="0" applyFont="1" applyFill="1" applyBorder="1" applyAlignment="1" applyProtection="1">
      <alignment horizontal="center" vertical="center"/>
      <protection/>
    </xf>
    <xf numFmtId="0" fontId="7" fillId="0" borderId="89" xfId="0" applyFont="1" applyFill="1" applyBorder="1" applyAlignment="1" applyProtection="1">
      <alignment horizontal="center" vertical="center"/>
      <protection/>
    </xf>
    <xf numFmtId="0" fontId="14" fillId="33" borderId="90" xfId="0" applyFont="1" applyFill="1" applyBorder="1" applyAlignment="1" applyProtection="1">
      <alignment horizontal="center" vertical="center" wrapText="1"/>
      <protection locked="0"/>
    </xf>
    <xf numFmtId="0" fontId="14" fillId="33" borderId="91" xfId="0" applyFont="1" applyFill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left" wrapText="1" indent="1"/>
      <protection/>
    </xf>
    <xf numFmtId="0" fontId="6" fillId="0" borderId="91" xfId="0" applyFont="1" applyBorder="1" applyAlignment="1" applyProtection="1">
      <alignment horizontal="left" wrapText="1" indent="1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56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 wrapText="1" shrinkToFit="1"/>
      <protection/>
    </xf>
    <xf numFmtId="0" fontId="4" fillId="0" borderId="93" xfId="0" applyFont="1" applyBorder="1" applyAlignment="1" applyProtection="1">
      <alignment horizontal="center" vertical="center" wrapText="1" shrinkToFit="1"/>
      <protection/>
    </xf>
    <xf numFmtId="0" fontId="0" fillId="0" borderId="48" xfId="0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98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/>
      <protection/>
    </xf>
    <xf numFmtId="0" fontId="0" fillId="35" borderId="101" xfId="0" applyFont="1" applyFill="1" applyBorder="1" applyAlignment="1" applyProtection="1">
      <alignment horizontal="center" vertical="center" wrapText="1"/>
      <protection locked="0"/>
    </xf>
    <xf numFmtId="0" fontId="0" fillId="35" borderId="91" xfId="0" applyFont="1" applyFill="1" applyBorder="1" applyAlignment="1" applyProtection="1">
      <alignment horizontal="center" vertical="center" wrapText="1"/>
      <protection locked="0"/>
    </xf>
    <xf numFmtId="0" fontId="18" fillId="0" borderId="102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0" fillId="35" borderId="57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35" borderId="103" xfId="0" applyFont="1" applyFill="1" applyBorder="1" applyAlignment="1" applyProtection="1">
      <alignment horizontal="center" vertical="center" wrapText="1"/>
      <protection locked="0"/>
    </xf>
    <xf numFmtId="0" fontId="0" fillId="35" borderId="57" xfId="0" applyFont="1" applyFill="1" applyBorder="1" applyAlignment="1" applyProtection="1">
      <alignment horizontal="center" vertical="center" wrapText="1"/>
      <protection locked="0"/>
    </xf>
    <xf numFmtId="0" fontId="0" fillId="35" borderId="27" xfId="0" applyFont="1" applyFill="1" applyBorder="1" applyAlignment="1" applyProtection="1">
      <alignment horizontal="center" vertical="center" wrapText="1"/>
      <protection locked="0"/>
    </xf>
    <xf numFmtId="178" fontId="6" fillId="35" borderId="104" xfId="0" applyNumberFormat="1" applyFont="1" applyFill="1" applyBorder="1" applyAlignment="1" applyProtection="1">
      <alignment horizontal="center" vertical="center" wrapText="1"/>
      <protection locked="0"/>
    </xf>
    <xf numFmtId="178" fontId="6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9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94" xfId="0" applyFont="1" applyBorder="1" applyAlignment="1" applyProtection="1">
      <alignment horizontal="center" vertical="center"/>
      <protection/>
    </xf>
    <xf numFmtId="0" fontId="18" fillId="0" borderId="92" xfId="0" applyFont="1" applyBorder="1" applyAlignment="1" applyProtection="1">
      <alignment horizontal="center" vertical="center" shrinkToFit="1"/>
      <protection/>
    </xf>
    <xf numFmtId="0" fontId="18" fillId="0" borderId="19" xfId="0" applyFont="1" applyBorder="1" applyAlignment="1" applyProtection="1">
      <alignment horizontal="center" vertical="center" shrinkToFit="1"/>
      <protection/>
    </xf>
    <xf numFmtId="0" fontId="7" fillId="35" borderId="90" xfId="0" applyFont="1" applyFill="1" applyBorder="1" applyAlignment="1" applyProtection="1">
      <alignment horizontal="center" vertical="center"/>
      <protection locked="0"/>
    </xf>
    <xf numFmtId="0" fontId="7" fillId="35" borderId="54" xfId="0" applyFont="1" applyFill="1" applyBorder="1" applyAlignment="1" applyProtection="1">
      <alignment horizontal="center" vertical="center"/>
      <protection locked="0"/>
    </xf>
    <xf numFmtId="0" fontId="7" fillId="35" borderId="67" xfId="0" applyFont="1" applyFill="1" applyBorder="1" applyAlignment="1" applyProtection="1">
      <alignment horizontal="center" vertical="center"/>
      <protection locked="0"/>
    </xf>
    <xf numFmtId="0" fontId="0" fillId="35" borderId="98" xfId="0" applyFont="1" applyFill="1" applyBorder="1" applyAlignment="1" applyProtection="1">
      <alignment horizontal="center" vertical="center"/>
      <protection locked="0"/>
    </xf>
    <xf numFmtId="0" fontId="0" fillId="35" borderId="98" xfId="0" applyFont="1" applyFill="1" applyBorder="1" applyAlignment="1" applyProtection="1">
      <alignment horizontal="center" vertical="center" wrapText="1"/>
      <protection locked="0"/>
    </xf>
    <xf numFmtId="0" fontId="17" fillId="35" borderId="47" xfId="0" applyFont="1" applyFill="1" applyBorder="1" applyAlignment="1" applyProtection="1">
      <alignment horizontal="center" vertical="center"/>
      <protection locked="0"/>
    </xf>
    <xf numFmtId="0" fontId="17" fillId="35" borderId="105" xfId="0" applyFont="1" applyFill="1" applyBorder="1" applyAlignment="1" applyProtection="1">
      <alignment horizontal="center" vertical="center"/>
      <protection locked="0"/>
    </xf>
    <xf numFmtId="178" fontId="0" fillId="35" borderId="106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07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08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09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10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11" xfId="0" applyNumberFormat="1" applyFont="1" applyFill="1" applyBorder="1" applyAlignment="1" applyProtection="1">
      <alignment horizontal="center" vertical="center" wrapText="1"/>
      <protection locked="0"/>
    </xf>
    <xf numFmtId="178" fontId="6" fillId="35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0" xfId="0" applyFont="1" applyFill="1" applyBorder="1" applyAlignment="1" applyProtection="1">
      <alignment horizontal="center" vertical="center"/>
      <protection locked="0"/>
    </xf>
    <xf numFmtId="0" fontId="0" fillId="35" borderId="100" xfId="0" applyFont="1" applyFill="1" applyBorder="1" applyAlignment="1" applyProtection="1">
      <alignment horizontal="center" vertical="center" wrapText="1"/>
      <protection locked="0"/>
    </xf>
    <xf numFmtId="178" fontId="6" fillId="35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14" xfId="0" applyFont="1" applyFill="1" applyBorder="1" applyAlignment="1" applyProtection="1">
      <alignment horizontal="center" vertical="center" wrapText="1"/>
      <protection locked="0"/>
    </xf>
    <xf numFmtId="178" fontId="0" fillId="35" borderId="115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16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78" xfId="0" applyFont="1" applyFill="1" applyBorder="1" applyAlignment="1" applyProtection="1">
      <alignment horizontal="center" vertical="center"/>
      <protection locked="0"/>
    </xf>
    <xf numFmtId="0" fontId="7" fillId="35" borderId="46" xfId="0" applyFont="1" applyFill="1" applyBorder="1" applyAlignment="1" applyProtection="1">
      <alignment horizontal="center" vertical="center"/>
      <protection locked="0"/>
    </xf>
    <xf numFmtId="0" fontId="7" fillId="35" borderId="79" xfId="0" applyFont="1" applyFill="1" applyBorder="1" applyAlignment="1" applyProtection="1">
      <alignment horizontal="center" vertical="center"/>
      <protection locked="0"/>
    </xf>
    <xf numFmtId="0" fontId="7" fillId="0" borderId="95" xfId="0" applyFont="1" applyFill="1" applyBorder="1" applyAlignment="1" applyProtection="1">
      <alignment horizontal="center" vertical="center"/>
      <protection/>
    </xf>
    <xf numFmtId="0" fontId="7" fillId="0" borderId="1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77" xfId="0" applyFont="1" applyBorder="1" applyAlignment="1" applyProtection="1">
      <alignment horizontal="center" vertical="center"/>
      <protection/>
    </xf>
    <xf numFmtId="0" fontId="17" fillId="35" borderId="32" xfId="0" applyFont="1" applyFill="1" applyBorder="1" applyAlignment="1" applyProtection="1">
      <alignment horizontal="center" vertical="center"/>
      <protection locked="0"/>
    </xf>
    <xf numFmtId="0" fontId="17" fillId="35" borderId="94" xfId="0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114" xfId="0" applyFont="1" applyBorder="1" applyAlignment="1" applyProtection="1">
      <alignment horizontal="center" vertical="center"/>
      <protection/>
    </xf>
    <xf numFmtId="0" fontId="7" fillId="0" borderId="117" xfId="0" applyFont="1" applyFill="1" applyBorder="1" applyAlignment="1" applyProtection="1">
      <alignment horizontal="center" vertical="center"/>
      <protection/>
    </xf>
    <xf numFmtId="0" fontId="7" fillId="35" borderId="62" xfId="0" applyFont="1" applyFill="1" applyBorder="1" applyAlignment="1" applyProtection="1">
      <alignment horizontal="center" vertical="center"/>
      <protection locked="0"/>
    </xf>
    <xf numFmtId="0" fontId="7" fillId="35" borderId="59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7" fillId="35" borderId="72" xfId="0" applyFont="1" applyFill="1" applyBorder="1" applyAlignment="1" applyProtection="1">
      <alignment horizontal="center" vertical="center"/>
      <protection locked="0"/>
    </xf>
    <xf numFmtId="0" fontId="7" fillId="35" borderId="73" xfId="0" applyFont="1" applyFill="1" applyBorder="1" applyAlignment="1" applyProtection="1">
      <alignment horizontal="center" vertical="center"/>
      <protection locked="0"/>
    </xf>
    <xf numFmtId="0" fontId="7" fillId="41" borderId="118" xfId="0" applyFont="1" applyFill="1" applyBorder="1" applyAlignment="1" applyProtection="1">
      <alignment horizontal="center" vertical="center"/>
      <protection/>
    </xf>
    <xf numFmtId="0" fontId="7" fillId="41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/>
      <protection/>
    </xf>
    <xf numFmtId="0" fontId="6" fillId="0" borderId="121" xfId="0" applyFont="1" applyFill="1" applyBorder="1" applyAlignment="1" applyProtection="1">
      <alignment horizontal="center"/>
      <protection/>
    </xf>
    <xf numFmtId="0" fontId="6" fillId="0" borderId="122" xfId="0" applyFont="1" applyFill="1" applyBorder="1" applyAlignment="1" applyProtection="1">
      <alignment horizontal="center"/>
      <protection/>
    </xf>
    <xf numFmtId="0" fontId="6" fillId="0" borderId="123" xfId="0" applyFont="1" applyFill="1" applyBorder="1" applyAlignment="1" applyProtection="1">
      <alignment horizontal="center"/>
      <protection/>
    </xf>
    <xf numFmtId="0" fontId="6" fillId="0" borderId="124" xfId="0" applyFont="1" applyFill="1" applyBorder="1" applyAlignment="1" applyProtection="1">
      <alignment horizontal="center"/>
      <protection/>
    </xf>
    <xf numFmtId="0" fontId="6" fillId="0" borderId="125" xfId="0" applyFont="1" applyFill="1" applyBorder="1" applyAlignment="1" applyProtection="1">
      <alignment horizontal="center"/>
      <protection/>
    </xf>
    <xf numFmtId="0" fontId="7" fillId="35" borderId="74" xfId="0" applyFont="1" applyFill="1" applyBorder="1" applyAlignment="1" applyProtection="1">
      <alignment horizontal="center" vertical="center"/>
      <protection locked="0"/>
    </xf>
    <xf numFmtId="0" fontId="7" fillId="35" borderId="61" xfId="0" applyFont="1" applyFill="1" applyBorder="1" applyAlignment="1" applyProtection="1">
      <alignment horizontal="center" vertical="center"/>
      <protection locked="0"/>
    </xf>
    <xf numFmtId="0" fontId="6" fillId="35" borderId="14" xfId="0" applyFont="1" applyFill="1" applyBorder="1" applyAlignment="1" applyProtection="1">
      <alignment horizontal="left" vertical="center" wrapText="1"/>
      <protection locked="0"/>
    </xf>
    <xf numFmtId="0" fontId="6" fillId="35" borderId="55" xfId="0" applyFont="1" applyFill="1" applyBorder="1" applyAlignment="1" applyProtection="1">
      <alignment horizontal="left" vertical="center" wrapText="1"/>
      <protection locked="0"/>
    </xf>
    <xf numFmtId="0" fontId="6" fillId="35" borderId="63" xfId="0" applyFont="1" applyFill="1" applyBorder="1" applyAlignment="1" applyProtection="1">
      <alignment horizontal="left" vertical="center" wrapText="1"/>
      <protection locked="0"/>
    </xf>
    <xf numFmtId="0" fontId="6" fillId="35" borderId="42" xfId="0" applyFont="1" applyFill="1" applyBorder="1" applyAlignment="1" applyProtection="1">
      <alignment horizontal="left" vertical="center" wrapText="1"/>
      <protection locked="0"/>
    </xf>
    <xf numFmtId="0" fontId="6" fillId="35" borderId="56" xfId="0" applyFont="1" applyFill="1" applyBorder="1" applyAlignment="1" applyProtection="1">
      <alignment horizontal="left" vertical="center" wrapText="1"/>
      <protection locked="0"/>
    </xf>
    <xf numFmtId="0" fontId="6" fillId="35" borderId="70" xfId="0" applyFont="1" applyFill="1" applyBorder="1" applyAlignment="1" applyProtection="1">
      <alignment horizontal="left" vertical="center" wrapText="1"/>
      <protection locked="0"/>
    </xf>
    <xf numFmtId="0" fontId="6" fillId="0" borderId="126" xfId="0" applyFont="1" applyFill="1" applyBorder="1" applyAlignment="1" applyProtection="1">
      <alignment horizontal="center"/>
      <protection/>
    </xf>
    <xf numFmtId="0" fontId="6" fillId="0" borderId="127" xfId="0" applyFont="1" applyFill="1" applyBorder="1" applyAlignment="1" applyProtection="1">
      <alignment horizontal="center"/>
      <protection/>
    </xf>
    <xf numFmtId="0" fontId="6" fillId="0" borderId="128" xfId="0" applyFont="1" applyFill="1" applyBorder="1" applyAlignment="1" applyProtection="1">
      <alignment horizontal="center"/>
      <protection/>
    </xf>
    <xf numFmtId="0" fontId="7" fillId="41" borderId="129" xfId="0" applyFont="1" applyFill="1" applyBorder="1" applyAlignment="1" applyProtection="1">
      <alignment horizontal="center" vertical="center"/>
      <protection/>
    </xf>
    <xf numFmtId="0" fontId="7" fillId="41" borderId="130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6" fillId="35" borderId="64" xfId="0" applyFont="1" applyFill="1" applyBorder="1" applyAlignment="1" applyProtection="1">
      <alignment horizontal="left" vertical="center" wrapText="1"/>
      <protection locked="0"/>
    </xf>
    <xf numFmtId="0" fontId="6" fillId="35" borderId="65" xfId="0" applyFont="1" applyFill="1" applyBorder="1" applyAlignment="1" applyProtection="1">
      <alignment horizontal="left" vertical="center" wrapText="1"/>
      <protection locked="0"/>
    </xf>
    <xf numFmtId="0" fontId="6" fillId="35" borderId="66" xfId="0" applyFont="1" applyFill="1" applyBorder="1" applyAlignment="1" applyProtection="1">
      <alignment horizontal="left" vertical="center" wrapText="1"/>
      <protection locked="0"/>
    </xf>
    <xf numFmtId="0" fontId="7" fillId="41" borderId="131" xfId="0" applyFont="1" applyFill="1" applyBorder="1" applyAlignment="1" applyProtection="1">
      <alignment horizontal="center" vertical="center"/>
      <protection/>
    </xf>
    <xf numFmtId="0" fontId="7" fillId="41" borderId="13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7437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238125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552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7437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238125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3552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238125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4924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238125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4924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67437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238125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552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2" max="2" width="12.50390625" style="0" customWidth="1"/>
    <col min="3" max="3" width="12.25390625" style="0" customWidth="1"/>
    <col min="4" max="4" width="13.25390625" style="0" customWidth="1"/>
  </cols>
  <sheetData>
    <row r="2" spans="2:3" ht="32.25">
      <c r="B2" s="102" t="s">
        <v>186</v>
      </c>
      <c r="C2" s="101" t="s">
        <v>207</v>
      </c>
    </row>
    <row r="5" spans="1:10" ht="13.5">
      <c r="A5" s="86" t="s">
        <v>195</v>
      </c>
      <c r="C5" s="1" t="s">
        <v>194</v>
      </c>
      <c r="E5" s="123" t="s">
        <v>208</v>
      </c>
      <c r="F5" s="123"/>
      <c r="G5" s="123"/>
      <c r="H5" s="123"/>
      <c r="I5" s="123"/>
      <c r="J5" s="123"/>
    </row>
    <row r="7" spans="1:10" ht="13.5">
      <c r="A7" t="s">
        <v>209</v>
      </c>
      <c r="C7" s="124" t="s">
        <v>187</v>
      </c>
      <c r="D7" s="134" t="s">
        <v>205</v>
      </c>
      <c r="E7" s="122" t="s">
        <v>197</v>
      </c>
      <c r="F7" s="122"/>
      <c r="G7" s="122"/>
      <c r="H7" s="122"/>
      <c r="I7" s="122"/>
      <c r="J7" s="122"/>
    </row>
    <row r="8" spans="3:10" ht="13.5">
      <c r="C8" s="125"/>
      <c r="D8" s="134"/>
      <c r="E8" s="122" t="s">
        <v>198</v>
      </c>
      <c r="F8" s="122"/>
      <c r="G8" s="122"/>
      <c r="H8" s="122"/>
      <c r="I8" s="122"/>
      <c r="J8" s="122"/>
    </row>
    <row r="9" ht="13.5">
      <c r="C9" s="1"/>
    </row>
    <row r="10" spans="1:10" ht="13.5">
      <c r="A10" t="s">
        <v>188</v>
      </c>
      <c r="C10" s="126" t="s">
        <v>189</v>
      </c>
      <c r="D10" s="134" t="s">
        <v>205</v>
      </c>
      <c r="E10" s="122" t="s">
        <v>217</v>
      </c>
      <c r="F10" s="122"/>
      <c r="G10" s="122"/>
      <c r="H10" s="122"/>
      <c r="I10" s="122"/>
      <c r="J10" s="122"/>
    </row>
    <row r="11" spans="3:10" ht="13.5">
      <c r="C11" s="127"/>
      <c r="D11" s="134"/>
      <c r="E11" s="122" t="s">
        <v>201</v>
      </c>
      <c r="F11" s="122"/>
      <c r="G11" s="122"/>
      <c r="H11" s="122"/>
      <c r="I11" s="122"/>
      <c r="J11" s="122"/>
    </row>
    <row r="12" ht="13.5">
      <c r="C12" s="1"/>
    </row>
    <row r="13" spans="1:10" ht="13.5">
      <c r="A13" t="s">
        <v>190</v>
      </c>
      <c r="C13" s="128" t="s">
        <v>192</v>
      </c>
      <c r="D13" s="135" t="s">
        <v>206</v>
      </c>
      <c r="E13" s="122" t="s">
        <v>196</v>
      </c>
      <c r="F13" s="122"/>
      <c r="G13" s="122"/>
      <c r="H13" s="122"/>
      <c r="I13" s="122"/>
      <c r="J13" s="122"/>
    </row>
    <row r="14" spans="3:10" ht="13.5">
      <c r="C14" s="129"/>
      <c r="D14" s="135"/>
      <c r="E14" s="122" t="s">
        <v>199</v>
      </c>
      <c r="F14" s="122"/>
      <c r="G14" s="122"/>
      <c r="H14" s="122"/>
      <c r="I14" s="122"/>
      <c r="J14" s="122"/>
    </row>
    <row r="15" ht="13.5">
      <c r="C15" s="1"/>
    </row>
    <row r="16" spans="1:10" ht="13.5">
      <c r="A16" t="s">
        <v>191</v>
      </c>
      <c r="C16" s="130" t="s">
        <v>193</v>
      </c>
      <c r="D16" s="135" t="s">
        <v>206</v>
      </c>
      <c r="E16" s="122" t="s">
        <v>200</v>
      </c>
      <c r="F16" s="122"/>
      <c r="G16" s="122"/>
      <c r="H16" s="122"/>
      <c r="I16" s="122"/>
      <c r="J16" s="122"/>
    </row>
    <row r="17" spans="3:10" ht="13.5">
      <c r="C17" s="131"/>
      <c r="D17" s="135"/>
      <c r="E17" s="122" t="s">
        <v>202</v>
      </c>
      <c r="F17" s="122"/>
      <c r="G17" s="122"/>
      <c r="H17" s="122"/>
      <c r="I17" s="122"/>
      <c r="J17" s="122"/>
    </row>
    <row r="18" ht="13.5">
      <c r="C18" s="1"/>
    </row>
    <row r="19" spans="1:10" ht="13.5">
      <c r="A19" t="s">
        <v>210</v>
      </c>
      <c r="C19" s="132" t="s">
        <v>12</v>
      </c>
      <c r="E19" s="122" t="s">
        <v>203</v>
      </c>
      <c r="F19" s="122"/>
      <c r="G19" s="122"/>
      <c r="H19" s="122"/>
      <c r="I19" s="122"/>
      <c r="J19" s="122"/>
    </row>
    <row r="20" spans="3:10" ht="13.5">
      <c r="C20" s="133"/>
      <c r="E20" s="122" t="s">
        <v>204</v>
      </c>
      <c r="F20" s="122"/>
      <c r="G20" s="122"/>
      <c r="H20" s="122"/>
      <c r="I20" s="122"/>
      <c r="J20" s="122"/>
    </row>
  </sheetData>
  <sheetProtection sheet="1"/>
  <mergeCells count="20">
    <mergeCell ref="E14:J14"/>
    <mergeCell ref="C7:C8"/>
    <mergeCell ref="C10:C11"/>
    <mergeCell ref="C13:C14"/>
    <mergeCell ref="C16:C17"/>
    <mergeCell ref="C19:C20"/>
    <mergeCell ref="D7:D8"/>
    <mergeCell ref="D10:D11"/>
    <mergeCell ref="D13:D14"/>
    <mergeCell ref="D16:D17"/>
    <mergeCell ref="E16:J16"/>
    <mergeCell ref="E17:J17"/>
    <mergeCell ref="E19:J19"/>
    <mergeCell ref="E20:J20"/>
    <mergeCell ref="E5:J5"/>
    <mergeCell ref="E7:J7"/>
    <mergeCell ref="E8:J8"/>
    <mergeCell ref="E10:J10"/>
    <mergeCell ref="E11:J11"/>
    <mergeCell ref="E13:J1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42"/>
  <sheetViews>
    <sheetView zoomScaleSheetLayoutView="100" zoomScalePageLayoutView="0" workbookViewId="0" topLeftCell="A21">
      <selection activeCell="D9" sqref="D9:G9"/>
    </sheetView>
  </sheetViews>
  <sheetFormatPr defaultColWidth="9.00390625" defaultRowHeight="13.5"/>
  <cols>
    <col min="1" max="1" width="5.25390625" style="0" customWidth="1"/>
    <col min="2" max="2" width="6.875" style="0" customWidth="1"/>
    <col min="3" max="3" width="17.50390625" style="0" customWidth="1"/>
    <col min="4" max="5" width="8.75390625" style="0" customWidth="1"/>
    <col min="6" max="7" width="4.375" style="0" customWidth="1"/>
    <col min="8" max="8" width="8.75390625" style="0" customWidth="1"/>
    <col min="9" max="11" width="3.25390625" style="0" customWidth="1"/>
    <col min="12" max="12" width="8.125" style="0" customWidth="1"/>
  </cols>
  <sheetData>
    <row r="1" spans="1:2" ht="13.5">
      <c r="A1" s="63" t="s">
        <v>152</v>
      </c>
      <c r="B1" s="63"/>
    </row>
    <row r="2" ht="22.5" customHeight="1">
      <c r="L2" s="81" t="s">
        <v>150</v>
      </c>
    </row>
    <row r="3" spans="1:12" ht="21">
      <c r="A3" s="162" t="s">
        <v>219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0" ht="12.75" customHeight="1">
      <c r="A4" s="4"/>
      <c r="B4" s="4"/>
      <c r="H4" s="4"/>
      <c r="I4" s="4"/>
      <c r="J4" s="4"/>
    </row>
    <row r="5" ht="11.25" customHeight="1" thickBot="1"/>
    <row r="6" spans="1:12" ht="30" customHeight="1">
      <c r="A6" s="163" t="s">
        <v>12</v>
      </c>
      <c r="B6" s="164"/>
      <c r="C6" s="165"/>
      <c r="D6" s="151"/>
      <c r="E6" s="152"/>
      <c r="F6" s="152"/>
      <c r="G6" s="152"/>
      <c r="H6" s="152"/>
      <c r="I6" s="152"/>
      <c r="J6" s="152"/>
      <c r="K6" s="152"/>
      <c r="L6" s="153"/>
    </row>
    <row r="7" spans="1:12" ht="30" customHeight="1">
      <c r="A7" s="143" t="s">
        <v>126</v>
      </c>
      <c r="B7" s="144"/>
      <c r="C7" s="145"/>
      <c r="D7" s="146"/>
      <c r="E7" s="147"/>
      <c r="F7" s="147"/>
      <c r="G7" s="147"/>
      <c r="H7" s="147"/>
      <c r="I7" s="148" t="str">
        <f>VLOOKUP(D6,'学校番号'!A2:B112,2)</f>
        <v>　</v>
      </c>
      <c r="J7" s="149"/>
      <c r="K7" s="149"/>
      <c r="L7" s="150"/>
    </row>
    <row r="8" spans="1:12" ht="30" customHeight="1">
      <c r="A8" s="166" t="s">
        <v>7</v>
      </c>
      <c r="B8" s="167"/>
      <c r="C8" s="168"/>
      <c r="D8" s="121"/>
      <c r="E8" s="146"/>
      <c r="F8" s="147"/>
      <c r="G8" s="147"/>
      <c r="H8" s="147"/>
      <c r="I8" s="147"/>
      <c r="J8" s="147"/>
      <c r="K8" s="147"/>
      <c r="L8" s="158"/>
    </row>
    <row r="9" spans="1:12" ht="30" customHeight="1" thickBot="1">
      <c r="A9" s="169" t="s">
        <v>8</v>
      </c>
      <c r="B9" s="170"/>
      <c r="C9" s="171"/>
      <c r="D9" s="172"/>
      <c r="E9" s="159"/>
      <c r="F9" s="159"/>
      <c r="G9" s="173"/>
      <c r="H9" s="159"/>
      <c r="I9" s="159"/>
      <c r="J9" s="159"/>
      <c r="K9" s="159"/>
      <c r="L9" s="160"/>
    </row>
    <row r="10" spans="1:12" ht="30" customHeight="1" thickBot="1">
      <c r="A10" s="174" t="s">
        <v>218</v>
      </c>
      <c r="B10" s="175"/>
      <c r="C10" s="176"/>
      <c r="D10" s="188"/>
      <c r="E10" s="189"/>
      <c r="F10" s="189"/>
      <c r="G10" s="190"/>
      <c r="H10" s="199"/>
      <c r="I10" s="199"/>
      <c r="J10" s="199"/>
      <c r="K10" s="199"/>
      <c r="L10" s="200"/>
    </row>
    <row r="11" spans="1:12" ht="30" customHeight="1">
      <c r="A11" s="177" t="s">
        <v>211</v>
      </c>
      <c r="B11" s="178"/>
      <c r="C11" s="179"/>
      <c r="D11" s="194"/>
      <c r="E11" s="195"/>
      <c r="F11" s="196"/>
      <c r="G11" s="197"/>
      <c r="H11" s="198"/>
      <c r="I11" s="195"/>
      <c r="J11" s="195"/>
      <c r="K11" s="195"/>
      <c r="L11" s="201"/>
    </row>
    <row r="12" spans="1:12" ht="30" customHeight="1" thickBot="1">
      <c r="A12" s="180"/>
      <c r="B12" s="181"/>
      <c r="C12" s="182"/>
      <c r="D12" s="191"/>
      <c r="E12" s="192"/>
      <c r="F12" s="192"/>
      <c r="G12" s="192"/>
      <c r="H12" s="192"/>
      <c r="I12" s="192"/>
      <c r="J12" s="192"/>
      <c r="K12" s="192"/>
      <c r="L12" s="193"/>
    </row>
    <row r="13" spans="3:11" ht="11.25" customHeight="1">
      <c r="C13" s="3"/>
      <c r="D13" s="5"/>
      <c r="E13" s="5"/>
      <c r="F13" s="5"/>
      <c r="G13" s="5"/>
      <c r="H13" s="5"/>
      <c r="I13" s="5"/>
      <c r="J13" s="5"/>
      <c r="K13" s="5"/>
    </row>
    <row r="14" spans="3:10" ht="11.25" customHeight="1">
      <c r="C14" s="3"/>
      <c r="D14" s="2"/>
      <c r="E14" s="2"/>
      <c r="F14" s="2"/>
      <c r="G14" s="2"/>
      <c r="H14" s="2"/>
      <c r="I14" s="2"/>
      <c r="J14" s="2"/>
    </row>
    <row r="15" spans="2:5" ht="13.5">
      <c r="B15" t="s">
        <v>6</v>
      </c>
      <c r="E15" t="s">
        <v>14</v>
      </c>
    </row>
    <row r="16" ht="6" customHeight="1" thickBot="1"/>
    <row r="17" spans="1:12" ht="30" customHeight="1" thickBot="1">
      <c r="A17" s="39" t="s">
        <v>17</v>
      </c>
      <c r="B17" s="103" t="s">
        <v>212</v>
      </c>
      <c r="C17" s="40" t="s">
        <v>1</v>
      </c>
      <c r="D17" s="156" t="s">
        <v>11</v>
      </c>
      <c r="E17" s="157"/>
      <c r="F17" s="41" t="s">
        <v>2</v>
      </c>
      <c r="G17" s="186" t="s">
        <v>16</v>
      </c>
      <c r="H17" s="187"/>
      <c r="I17" s="183" t="s">
        <v>213</v>
      </c>
      <c r="J17" s="184"/>
      <c r="K17" s="185"/>
      <c r="L17" s="104" t="s">
        <v>3</v>
      </c>
    </row>
    <row r="18" spans="1:12" ht="30" customHeight="1">
      <c r="A18" s="34">
        <v>1</v>
      </c>
      <c r="B18" s="118"/>
      <c r="C18" s="105"/>
      <c r="D18" s="161"/>
      <c r="E18" s="155"/>
      <c r="F18" s="35"/>
      <c r="G18" s="154"/>
      <c r="H18" s="155"/>
      <c r="I18" s="36"/>
      <c r="J18" s="37"/>
      <c r="K18" s="38"/>
      <c r="L18" s="64"/>
    </row>
    <row r="19" spans="1:12" ht="30" customHeight="1">
      <c r="A19" s="28">
        <v>2</v>
      </c>
      <c r="B19" s="119"/>
      <c r="C19" s="61"/>
      <c r="D19" s="137"/>
      <c r="E19" s="138"/>
      <c r="F19" s="14"/>
      <c r="G19" s="141"/>
      <c r="H19" s="138"/>
      <c r="I19" s="11"/>
      <c r="J19" s="12"/>
      <c r="K19" s="13"/>
      <c r="L19" s="65"/>
    </row>
    <row r="20" spans="1:12" ht="30" customHeight="1">
      <c r="A20" s="28">
        <v>3</v>
      </c>
      <c r="B20" s="119"/>
      <c r="C20" s="61"/>
      <c r="D20" s="137"/>
      <c r="E20" s="138"/>
      <c r="F20" s="14"/>
      <c r="G20" s="141"/>
      <c r="H20" s="138"/>
      <c r="I20" s="11"/>
      <c r="J20" s="12"/>
      <c r="K20" s="13"/>
      <c r="L20" s="65"/>
    </row>
    <row r="21" spans="1:12" ht="30" customHeight="1">
      <c r="A21" s="28">
        <v>4</v>
      </c>
      <c r="B21" s="119"/>
      <c r="C21" s="61"/>
      <c r="D21" s="137"/>
      <c r="E21" s="138"/>
      <c r="F21" s="14"/>
      <c r="G21" s="141"/>
      <c r="H21" s="138"/>
      <c r="I21" s="11"/>
      <c r="J21" s="12"/>
      <c r="K21" s="13"/>
      <c r="L21" s="65"/>
    </row>
    <row r="22" spans="1:12" ht="30" customHeight="1">
      <c r="A22" s="28">
        <v>5</v>
      </c>
      <c r="B22" s="119"/>
      <c r="C22" s="61"/>
      <c r="D22" s="137"/>
      <c r="E22" s="138"/>
      <c r="F22" s="14"/>
      <c r="G22" s="141"/>
      <c r="H22" s="138"/>
      <c r="I22" s="11"/>
      <c r="J22" s="12"/>
      <c r="K22" s="13"/>
      <c r="L22" s="65"/>
    </row>
    <row r="23" spans="1:12" ht="30" customHeight="1">
      <c r="A23" s="28">
        <v>6</v>
      </c>
      <c r="B23" s="119"/>
      <c r="C23" s="61"/>
      <c r="D23" s="137"/>
      <c r="E23" s="138"/>
      <c r="F23" s="14"/>
      <c r="G23" s="141"/>
      <c r="H23" s="138"/>
      <c r="I23" s="11"/>
      <c r="J23" s="12"/>
      <c r="K23" s="13"/>
      <c r="L23" s="65"/>
    </row>
    <row r="24" spans="1:12" ht="30" customHeight="1">
      <c r="A24" s="28">
        <v>7</v>
      </c>
      <c r="B24" s="119"/>
      <c r="C24" s="61"/>
      <c r="D24" s="137"/>
      <c r="E24" s="138"/>
      <c r="F24" s="14"/>
      <c r="G24" s="141"/>
      <c r="H24" s="138"/>
      <c r="I24" s="11"/>
      <c r="J24" s="12"/>
      <c r="K24" s="13"/>
      <c r="L24" s="65"/>
    </row>
    <row r="25" spans="1:12" ht="30" customHeight="1">
      <c r="A25" s="28">
        <v>8</v>
      </c>
      <c r="B25" s="119"/>
      <c r="C25" s="61"/>
      <c r="D25" s="137"/>
      <c r="E25" s="138"/>
      <c r="F25" s="14"/>
      <c r="G25" s="141"/>
      <c r="H25" s="138"/>
      <c r="I25" s="11"/>
      <c r="J25" s="12"/>
      <c r="K25" s="13"/>
      <c r="L25" s="65"/>
    </row>
    <row r="26" spans="1:12" ht="30" customHeight="1">
      <c r="A26" s="28">
        <v>9</v>
      </c>
      <c r="B26" s="119"/>
      <c r="C26" s="61"/>
      <c r="D26" s="137"/>
      <c r="E26" s="138"/>
      <c r="F26" s="14"/>
      <c r="G26" s="141"/>
      <c r="H26" s="138"/>
      <c r="I26" s="11"/>
      <c r="J26" s="12"/>
      <c r="K26" s="13"/>
      <c r="L26" s="65"/>
    </row>
    <row r="27" spans="1:12" ht="30" customHeight="1" thickBot="1">
      <c r="A27" s="29">
        <v>10</v>
      </c>
      <c r="B27" s="120"/>
      <c r="C27" s="62"/>
      <c r="D27" s="139"/>
      <c r="E27" s="140"/>
      <c r="F27" s="30"/>
      <c r="G27" s="142"/>
      <c r="H27" s="140"/>
      <c r="I27" s="31"/>
      <c r="J27" s="32"/>
      <c r="K27" s="33"/>
      <c r="L27" s="66"/>
    </row>
    <row r="28" spans="1:4" ht="6" customHeight="1">
      <c r="A28" s="3"/>
      <c r="B28" s="3"/>
      <c r="C28" s="54"/>
      <c r="D28" s="55"/>
    </row>
    <row r="29" spans="1:3" ht="6" customHeight="1">
      <c r="A29" s="3"/>
      <c r="B29" s="3"/>
      <c r="C29" s="60"/>
    </row>
    <row r="30" spans="1:12" ht="13.5">
      <c r="A30" s="56"/>
      <c r="B30" s="56" t="s">
        <v>24</v>
      </c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6" customHeight="1">
      <c r="A31" s="56"/>
      <c r="B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7.25">
      <c r="A32" s="56"/>
      <c r="B32" s="56"/>
      <c r="D32" s="56"/>
      <c r="E32" s="57" t="s">
        <v>21</v>
      </c>
      <c r="F32" s="56" t="s">
        <v>4</v>
      </c>
      <c r="G32" s="136"/>
      <c r="H32" s="136"/>
      <c r="I32" s="136"/>
      <c r="J32" s="58"/>
      <c r="K32" s="56" t="s">
        <v>5</v>
      </c>
      <c r="L32" s="56"/>
    </row>
    <row r="33" spans="1:12" ht="6" customHeight="1">
      <c r="A33" s="56"/>
      <c r="B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3.5">
      <c r="A34" s="56"/>
      <c r="B34" s="56" t="s">
        <v>23</v>
      </c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6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7.25">
      <c r="A36" s="56"/>
      <c r="B36" s="56"/>
      <c r="C36" s="56"/>
      <c r="D36" s="56"/>
      <c r="E36" s="57" t="s">
        <v>22</v>
      </c>
      <c r="F36" s="56" t="s">
        <v>4</v>
      </c>
      <c r="G36" s="136"/>
      <c r="H36" s="136"/>
      <c r="I36" s="136"/>
      <c r="J36" s="58"/>
      <c r="K36" s="56" t="s">
        <v>5</v>
      </c>
      <c r="L36" s="56"/>
    </row>
    <row r="37" spans="3:12" ht="9.75" customHeight="1"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2" ht="13.5">
      <c r="A38" s="94" t="s">
        <v>170</v>
      </c>
      <c r="B38" t="s">
        <v>216</v>
      </c>
    </row>
    <row r="39" ht="6" customHeight="1"/>
    <row r="40" spans="1:2" ht="13.5">
      <c r="A40" s="94" t="s">
        <v>170</v>
      </c>
      <c r="B40" t="s">
        <v>171</v>
      </c>
    </row>
    <row r="41" ht="6" customHeight="1">
      <c r="A41" s="56"/>
    </row>
    <row r="42" spans="1:2" ht="13.5">
      <c r="A42" s="95" t="s">
        <v>170</v>
      </c>
      <c r="B42" t="s">
        <v>185</v>
      </c>
    </row>
  </sheetData>
  <sheetProtection password="DD03" sheet="1" selectLockedCells="1"/>
  <mergeCells count="46">
    <mergeCell ref="I17:K17"/>
    <mergeCell ref="G17:H17"/>
    <mergeCell ref="D10:G10"/>
    <mergeCell ref="D12:E12"/>
    <mergeCell ref="F12:H12"/>
    <mergeCell ref="I12:L12"/>
    <mergeCell ref="D11:E11"/>
    <mergeCell ref="F11:H11"/>
    <mergeCell ref="H10:L10"/>
    <mergeCell ref="I11:L11"/>
    <mergeCell ref="E8:L8"/>
    <mergeCell ref="H9:L9"/>
    <mergeCell ref="D18:E18"/>
    <mergeCell ref="A3:L3"/>
    <mergeCell ref="A6:C6"/>
    <mergeCell ref="A8:C8"/>
    <mergeCell ref="A9:C9"/>
    <mergeCell ref="D9:G9"/>
    <mergeCell ref="A10:C10"/>
    <mergeCell ref="A11:C12"/>
    <mergeCell ref="A7:C7"/>
    <mergeCell ref="D7:H7"/>
    <mergeCell ref="I7:L7"/>
    <mergeCell ref="D6:L6"/>
    <mergeCell ref="D20:E20"/>
    <mergeCell ref="D22:E22"/>
    <mergeCell ref="G18:H18"/>
    <mergeCell ref="G19:H19"/>
    <mergeCell ref="D17:E17"/>
    <mergeCell ref="D19:E19"/>
    <mergeCell ref="D23:E23"/>
    <mergeCell ref="D21:E21"/>
    <mergeCell ref="G20:H20"/>
    <mergeCell ref="G21:H21"/>
    <mergeCell ref="G22:H22"/>
    <mergeCell ref="G23:H23"/>
    <mergeCell ref="G36:I36"/>
    <mergeCell ref="D24:E24"/>
    <mergeCell ref="D25:E25"/>
    <mergeCell ref="D26:E26"/>
    <mergeCell ref="D27:E27"/>
    <mergeCell ref="G24:H24"/>
    <mergeCell ref="G25:H25"/>
    <mergeCell ref="G26:H26"/>
    <mergeCell ref="G27:H27"/>
    <mergeCell ref="G32:I32"/>
  </mergeCells>
  <dataValidations count="23">
    <dataValidation allowBlank="1" showInputMessage="1" showErrorMessage="1" prompt="住所" imeMode="hiragana" sqref="E8"/>
    <dataValidation allowBlank="1" showInputMessage="1" showErrorMessage="1" promptTitle="監督氏名" prompt="&#10;男女それぞれ別の監督でお願いします。" imeMode="hiragana" sqref="D10:G10"/>
    <dataValidation allowBlank="1" showInputMessage="1" showErrorMessage="1" prompt="学校名(略称)" imeMode="hiragana" sqref="I7:L7"/>
    <dataValidation allowBlank="1" showInputMessage="1" showErrorMessage="1" prompt="学校ＦＡＸ番号" imeMode="off" sqref="H9:L9"/>
    <dataValidation allowBlank="1" showInputMessage="1" showErrorMessage="1" prompt="時間" imeMode="off" sqref="I18:I27"/>
    <dataValidation allowBlank="1" showInputMessage="1" showErrorMessage="1" prompt="分" imeMode="off" sqref="J18:J27"/>
    <dataValidation allowBlank="1" showInputMessage="1" showErrorMessage="1" prompt="秒" imeMode="off" sqref="K18:K27"/>
    <dataValidation allowBlank="1" showInputMessage="1" showErrorMessage="1" imeMode="off" sqref="H18:H20 F18:G27 H22:H27 B18:B27"/>
    <dataValidation allowBlank="1" showInputMessage="1" showErrorMessage="1" imeMode="hiragana" sqref="L18:L27"/>
    <dataValidation allowBlank="1" showInputMessage="1" showErrorMessage="1" promptTitle="監督電話番号" prompt="&#10;　出来れば&#10;携帯電話番号" imeMode="off" sqref="H10:L10"/>
    <dataValidation allowBlank="1" showInputMessage="1" showErrorMessage="1" imeMode="halfKatakana" sqref="D17:E17"/>
    <dataValidation type="textLength" allowBlank="1" showInputMessage="1" showErrorMessage="1" prompt="郵便番号" imeMode="off" sqref="D8">
      <formula1>8</formula1>
      <formula2>8</formula2>
    </dataValidation>
    <dataValidation allowBlank="1" showInputMessage="1" showErrorMessage="1" prompt="学校名(正式名称)" imeMode="hiragana" sqref="D7:H7"/>
    <dataValidation allowBlank="1" showInputMessage="1" showErrorMessage="1" prompt="学校電話番号" imeMode="off" sqref="D9:G9"/>
    <dataValidation allowBlank="1" showInputMessage="1" showErrorMessage="1" promptTitle="姓　名" prompt="姓と名の間に全角スペースを入れる" imeMode="hiragana" sqref="C18:C27"/>
    <dataValidation allowBlank="1" showInputMessage="1" showErrorMessage="1" promptTitle="ｾｲ ﾒｲ" prompt="ｾｲとﾒｲの間に半角スペースを入れる" imeMode="halfKatakana" sqref="D18:E27"/>
    <dataValidation allowBlank="1" showInputMessage="1" showErrorMessage="1" promptTitle="学校番号" prompt="&#10;男女で番号が違うので確認を！" imeMode="off" sqref="D6:L6"/>
    <dataValidation allowBlank="1" showInputMessage="1" showErrorMessage="1" prompt="応援役員１" imeMode="hiragana" sqref="D11:E11"/>
    <dataValidation allowBlank="1" showInputMessage="1" showErrorMessage="1" prompt="応援役員２" imeMode="on" sqref="F11:H11"/>
    <dataValidation allowBlank="1" showInputMessage="1" showErrorMessage="1" prompt="応援役員３" imeMode="on" sqref="I11:L11"/>
    <dataValidation allowBlank="1" showInputMessage="1" showErrorMessage="1" prompt="応援役員４" imeMode="hiragana" sqref="D12:E12"/>
    <dataValidation allowBlank="1" showInputMessage="1" showErrorMessage="1" prompt="応援役員５" imeMode="on" sqref="F12:H12"/>
    <dataValidation allowBlank="1" showInputMessage="1" showErrorMessage="1" prompt="応援役員６" imeMode="on" sqref="I12:L12"/>
  </dataValidations>
  <printOptions horizontalCentered="1" verticalCentered="1"/>
  <pageMargins left="0.6692913385826772" right="0.3937007874015748" top="0.7086614173228347" bottom="0.8661417322834646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99"/>
    <pageSetUpPr fitToPage="1"/>
  </sheetPr>
  <dimension ref="A1:T81"/>
  <sheetViews>
    <sheetView zoomScaleSheetLayoutView="100" workbookViewId="0" topLeftCell="A25">
      <selection activeCell="M34" sqref="M34"/>
    </sheetView>
  </sheetViews>
  <sheetFormatPr defaultColWidth="9.00390625" defaultRowHeight="13.5"/>
  <cols>
    <col min="1" max="2" width="7.00390625" style="0" customWidth="1"/>
    <col min="3" max="3" width="17.50390625" style="0" customWidth="1"/>
    <col min="4" max="5" width="8.75390625" style="0" customWidth="1"/>
    <col min="6" max="7" width="4.375" style="0" customWidth="1"/>
    <col min="8" max="8" width="8.75390625" style="0" customWidth="1"/>
    <col min="9" max="11" width="3.75390625" style="0" customWidth="1"/>
    <col min="12" max="12" width="9.75390625" style="0" customWidth="1"/>
    <col min="13" max="13" width="6.50390625" style="0" customWidth="1"/>
    <col min="14" max="14" width="2.50390625" style="0" customWidth="1"/>
    <col min="15" max="15" width="1.25" style="0" customWidth="1"/>
    <col min="17" max="17" width="17.50390625" style="0" customWidth="1"/>
    <col min="18" max="18" width="3.75390625" style="0" customWidth="1"/>
    <col min="19" max="19" width="1.25" style="0" customWidth="1"/>
    <col min="20" max="20" width="2.50390625" style="0" customWidth="1"/>
  </cols>
  <sheetData>
    <row r="1" spans="1:12" ht="2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81" t="s">
        <v>149</v>
      </c>
    </row>
    <row r="2" spans="1:12" ht="21">
      <c r="A2" s="205" t="str">
        <f>LEFT('男子(様式1)'!$A$3,24)&amp;"正式オーダー用紙"</f>
        <v>平成28年度　岡山県高等学校駅伝競走大会　男子　正式オーダー用紙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2.75" customHeight="1">
      <c r="A3" s="17"/>
      <c r="B3" s="17"/>
      <c r="C3" s="6"/>
      <c r="D3" s="6"/>
      <c r="E3" s="6"/>
      <c r="F3" s="6"/>
      <c r="G3" s="6"/>
      <c r="H3" s="17"/>
      <c r="I3" s="17"/>
      <c r="J3" s="17"/>
      <c r="K3" s="6"/>
      <c r="L3" s="6"/>
    </row>
    <row r="4" spans="1:12" ht="11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6.25" customHeight="1">
      <c r="A5" s="206" t="s">
        <v>12</v>
      </c>
      <c r="B5" s="207"/>
      <c r="C5" s="208"/>
      <c r="D5" s="222">
        <f>'男子(様式1)'!D6</f>
        <v>0</v>
      </c>
      <c r="E5" s="223"/>
      <c r="F5" s="223"/>
      <c r="G5" s="223"/>
      <c r="H5" s="223"/>
      <c r="I5" s="223"/>
      <c r="J5" s="223"/>
      <c r="K5" s="223"/>
      <c r="L5" s="224"/>
    </row>
    <row r="6" spans="1:12" ht="26.25" customHeight="1">
      <c r="A6" s="143" t="s">
        <v>126</v>
      </c>
      <c r="B6" s="144"/>
      <c r="C6" s="145"/>
      <c r="D6" s="240">
        <f>'男子(様式1)'!D7</f>
        <v>0</v>
      </c>
      <c r="E6" s="241"/>
      <c r="F6" s="241"/>
      <c r="G6" s="241"/>
      <c r="H6" s="241"/>
      <c r="I6" s="148" t="str">
        <f>'男子(様式1)'!I7</f>
        <v>　</v>
      </c>
      <c r="J6" s="149"/>
      <c r="K6" s="149"/>
      <c r="L6" s="150"/>
    </row>
    <row r="7" spans="1:12" ht="26.25" customHeight="1">
      <c r="A7" s="143" t="s">
        <v>7</v>
      </c>
      <c r="B7" s="144"/>
      <c r="C7" s="145"/>
      <c r="D7" s="15">
        <f>'男子(様式1)'!D8</f>
        <v>0</v>
      </c>
      <c r="E7" s="240">
        <f>'男子(様式1)'!E8</f>
        <v>0</v>
      </c>
      <c r="F7" s="241"/>
      <c r="G7" s="241"/>
      <c r="H7" s="241"/>
      <c r="I7" s="241"/>
      <c r="J7" s="241"/>
      <c r="K7" s="241"/>
      <c r="L7" s="262"/>
    </row>
    <row r="8" spans="1:12" ht="26.25" customHeight="1" thickBot="1">
      <c r="A8" s="209" t="s">
        <v>8</v>
      </c>
      <c r="B8" s="210"/>
      <c r="C8" s="211"/>
      <c r="D8" s="212">
        <f>'男子(様式1)'!D9</f>
        <v>0</v>
      </c>
      <c r="E8" s="213"/>
      <c r="F8" s="213"/>
      <c r="G8" s="214"/>
      <c r="H8" s="213">
        <f>'男子(様式1)'!H9</f>
        <v>0</v>
      </c>
      <c r="I8" s="213"/>
      <c r="J8" s="213"/>
      <c r="K8" s="213"/>
      <c r="L8" s="215"/>
    </row>
    <row r="9" spans="1:12" ht="26.25" customHeight="1" thickBot="1">
      <c r="A9" s="242" t="s">
        <v>9</v>
      </c>
      <c r="B9" s="243"/>
      <c r="C9" s="244"/>
      <c r="D9" s="263">
        <f>'男子(様式1)'!D10</f>
        <v>0</v>
      </c>
      <c r="E9" s="264"/>
      <c r="F9" s="264"/>
      <c r="G9" s="265"/>
      <c r="H9" s="213">
        <f>'男子(様式1)'!H10</f>
        <v>0</v>
      </c>
      <c r="I9" s="213"/>
      <c r="J9" s="213"/>
      <c r="K9" s="213"/>
      <c r="L9" s="215"/>
    </row>
    <row r="10" spans="1:12" ht="22.5" customHeight="1" hidden="1">
      <c r="A10" s="216" t="s">
        <v>13</v>
      </c>
      <c r="B10" s="217"/>
      <c r="C10" s="218"/>
      <c r="D10" s="249">
        <f>'男子(様式1)'!D11</f>
        <v>0</v>
      </c>
      <c r="E10" s="250"/>
      <c r="F10" s="251">
        <f>'男子(様式1)'!F11</f>
        <v>0</v>
      </c>
      <c r="G10" s="252"/>
      <c r="H10" s="253"/>
      <c r="I10" s="250">
        <f>'男子(様式1)'!I11</f>
        <v>0</v>
      </c>
      <c r="J10" s="250"/>
      <c r="K10" s="250"/>
      <c r="L10" s="254"/>
    </row>
    <row r="11" spans="1:20" ht="22.5" customHeight="1" hidden="1" thickBot="1">
      <c r="A11" s="219"/>
      <c r="B11" s="220"/>
      <c r="C11" s="221"/>
      <c r="D11" s="259">
        <f>'男子(様式1)'!D12</f>
        <v>0</v>
      </c>
      <c r="E11" s="260"/>
      <c r="F11" s="260">
        <f>'男子(様式1)'!F12</f>
        <v>0</v>
      </c>
      <c r="G11" s="260"/>
      <c r="H11" s="260"/>
      <c r="I11" s="260">
        <f>'男子(様式1)'!I12</f>
        <v>0</v>
      </c>
      <c r="J11" s="260"/>
      <c r="K11" s="260"/>
      <c r="L11" s="261"/>
      <c r="N11" s="67"/>
      <c r="O11" s="67"/>
      <c r="P11" s="80" t="s">
        <v>140</v>
      </c>
      <c r="Q11" s="80"/>
      <c r="R11" s="67"/>
      <c r="S11" s="67"/>
      <c r="T11" s="67"/>
    </row>
    <row r="12" spans="1:12" ht="10.5" customHeight="1">
      <c r="A12" s="6"/>
      <c r="B12" s="6"/>
      <c r="C12" s="18"/>
      <c r="D12" s="19"/>
      <c r="E12" s="19"/>
      <c r="F12" s="19"/>
      <c r="G12" s="19"/>
      <c r="H12" s="19"/>
      <c r="I12" s="19"/>
      <c r="J12" s="19"/>
      <c r="K12" s="19"/>
      <c r="L12" s="6"/>
    </row>
    <row r="13" spans="1:20" ht="9" customHeight="1">
      <c r="A13" s="6"/>
      <c r="B13" s="6"/>
      <c r="C13" s="18"/>
      <c r="D13" s="20"/>
      <c r="E13" s="20"/>
      <c r="F13" s="20"/>
      <c r="G13" s="20"/>
      <c r="H13" s="20"/>
      <c r="I13" s="20"/>
      <c r="J13" s="20"/>
      <c r="K13" s="6"/>
      <c r="L13" s="6"/>
      <c r="N13" s="67"/>
      <c r="O13" s="67"/>
      <c r="P13" s="202" t="s">
        <v>140</v>
      </c>
      <c r="Q13" s="202"/>
      <c r="R13" s="202"/>
      <c r="S13" s="67"/>
      <c r="T13" s="67"/>
    </row>
    <row r="14" spans="1:20" ht="13.5" customHeight="1">
      <c r="A14" s="6"/>
      <c r="B14" s="6" t="s">
        <v>6</v>
      </c>
      <c r="D14" s="6"/>
      <c r="E14" s="6" t="s">
        <v>19</v>
      </c>
      <c r="F14" s="6"/>
      <c r="G14" s="6"/>
      <c r="H14" s="6"/>
      <c r="I14" s="6"/>
      <c r="J14" s="6"/>
      <c r="K14" s="6"/>
      <c r="L14" s="6"/>
      <c r="N14" s="67"/>
      <c r="O14" s="67"/>
      <c r="P14" s="202"/>
      <c r="Q14" s="202"/>
      <c r="R14" s="202"/>
      <c r="S14" s="67"/>
      <c r="T14" s="67"/>
    </row>
    <row r="15" spans="1:20" ht="9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1">
        <f>IF(G15=0,"",(IF(OR(G15=G$16,G15=G$17,G15=G$18,G15=G$19,G15=G$20,G15=G$21,G15=G$22,G15=G$23,G15=G$24),"重複","")))</f>
      </c>
      <c r="N15" s="67"/>
      <c r="T15" s="67"/>
    </row>
    <row r="16" spans="1:20" ht="23.25" customHeight="1" thickBot="1">
      <c r="A16" s="26" t="s">
        <v>17</v>
      </c>
      <c r="B16" s="108" t="s">
        <v>214</v>
      </c>
      <c r="C16" s="27" t="s">
        <v>1</v>
      </c>
      <c r="D16" s="229" t="s">
        <v>11</v>
      </c>
      <c r="E16" s="230"/>
      <c r="F16" s="82" t="s">
        <v>2</v>
      </c>
      <c r="G16" s="245" t="s">
        <v>18</v>
      </c>
      <c r="H16" s="246"/>
      <c r="I16" s="247" t="s">
        <v>15</v>
      </c>
      <c r="J16" s="247"/>
      <c r="K16" s="247"/>
      <c r="L16" s="248"/>
      <c r="M16" s="71">
        <f>IF(G16=0,"",(IF(OR(G16=G$15,G16=G$17,G16=G$18,G16=G$19,G16=G$20,G16=G$21,G16=G$22,G16=G$23,G16=G$24),"重複","")))</f>
      </c>
      <c r="N16" s="67"/>
      <c r="P16" s="68" t="s">
        <v>18</v>
      </c>
      <c r="Q16" s="69" t="s">
        <v>1</v>
      </c>
      <c r="R16" s="70" t="s">
        <v>2</v>
      </c>
      <c r="T16" s="67"/>
    </row>
    <row r="17" spans="1:20" ht="37.5" customHeight="1">
      <c r="A17" s="24">
        <v>1</v>
      </c>
      <c r="B17" s="25">
        <f>'男子(様式1)'!B18</f>
        <v>0</v>
      </c>
      <c r="C17" s="25">
        <f>'男子(様式1)'!C18</f>
        <v>0</v>
      </c>
      <c r="D17" s="231">
        <f>'男子(様式1)'!D18</f>
        <v>0</v>
      </c>
      <c r="E17" s="232"/>
      <c r="F17" s="83">
        <f>'男子(様式1)'!F18</f>
        <v>0</v>
      </c>
      <c r="G17" s="255"/>
      <c r="H17" s="256"/>
      <c r="I17" s="257" t="str">
        <f aca="true" t="shared" si="0" ref="I17:I26">VLOOKUP(G17,A$71:C$81,2)</f>
        <v> </v>
      </c>
      <c r="J17" s="257"/>
      <c r="K17" s="257"/>
      <c r="L17" s="258"/>
      <c r="M17" s="71">
        <f>IF(G17=0,"",(IF(OR(G17=G$18,G17=G$19,G17=G$20,G17=G$21,G17=G$22,G17=G$23,G17=G$24,G17=G$25,G17=G$26),"重複","")))</f>
      </c>
      <c r="N17" s="67"/>
      <c r="P17" s="72" t="s">
        <v>141</v>
      </c>
      <c r="Q17" s="73">
        <f>_xlfn.IFERROR(INDEX(C$17:H$26,MATCH(1,G$17:G$26,0),1),"")</f>
      </c>
      <c r="R17" s="74">
        <f>_xlfn.IFERROR(INDEX(C$17:H$26,MATCH(1,G$17:G$26,0),4),"")</f>
      </c>
      <c r="T17" s="67"/>
    </row>
    <row r="18" spans="1:20" ht="37.5" customHeight="1">
      <c r="A18" s="21">
        <v>2</v>
      </c>
      <c r="B18" s="16">
        <f>'男子(様式1)'!B19</f>
        <v>0</v>
      </c>
      <c r="C18" s="16">
        <f>'男子(様式1)'!C19</f>
        <v>0</v>
      </c>
      <c r="D18" s="203">
        <f>'男子(様式1)'!D19</f>
        <v>0</v>
      </c>
      <c r="E18" s="204"/>
      <c r="F18" s="84">
        <f>'男子(様式1)'!F19</f>
        <v>0</v>
      </c>
      <c r="G18" s="225"/>
      <c r="H18" s="226"/>
      <c r="I18" s="227" t="str">
        <f t="shared" si="0"/>
        <v> </v>
      </c>
      <c r="J18" s="227"/>
      <c r="K18" s="227"/>
      <c r="L18" s="228"/>
      <c r="M18" s="71">
        <f>IF(G18=0,"",(IF(OR(G18=G$17,G18=G$19,G18=G$20,G18=G$21,G18=G$22,G18=G$23,G18=G$24,G18=G$25,G18=G$26),"重複","")))</f>
      </c>
      <c r="N18" s="67"/>
      <c r="P18" s="75" t="s">
        <v>142</v>
      </c>
      <c r="Q18" s="73">
        <f>_xlfn.IFERROR(INDEX(C$17:H$26,MATCH(2,G$17:G$26,0),1),"")</f>
      </c>
      <c r="R18" s="74">
        <f>_xlfn.IFERROR(INDEX(C$17:H$26,MATCH(2,G$17:G$26,0),4),"")</f>
      </c>
      <c r="T18" s="67"/>
    </row>
    <row r="19" spans="1:20" ht="37.5" customHeight="1">
      <c r="A19" s="21">
        <v>3</v>
      </c>
      <c r="B19" s="16">
        <f>'男子(様式1)'!B20</f>
        <v>0</v>
      </c>
      <c r="C19" s="16">
        <f>'男子(様式1)'!C20</f>
        <v>0</v>
      </c>
      <c r="D19" s="203">
        <f>'男子(様式1)'!D20</f>
        <v>0</v>
      </c>
      <c r="E19" s="204"/>
      <c r="F19" s="84">
        <f>'男子(様式1)'!F20</f>
        <v>0</v>
      </c>
      <c r="G19" s="225"/>
      <c r="H19" s="226"/>
      <c r="I19" s="227" t="str">
        <f t="shared" si="0"/>
        <v> </v>
      </c>
      <c r="J19" s="227"/>
      <c r="K19" s="227"/>
      <c r="L19" s="228"/>
      <c r="M19" s="71">
        <f>IF(G19=0,"",(IF(OR(G19=G$17,G19=G$18,G19=G$20,G19=G$21,G19=G$22,G19=G$23,G19=G$24,G19=G$25,G19=G$26),"重複","")))</f>
      </c>
      <c r="N19" s="67"/>
      <c r="P19" s="75" t="s">
        <v>143</v>
      </c>
      <c r="Q19" s="73">
        <f>_xlfn.IFERROR(INDEX(C$17:H$26,MATCH(3,G$17:G$26,0),1),"")</f>
      </c>
      <c r="R19" s="74">
        <f>_xlfn.IFERROR(INDEX(C$17:H$26,MATCH(3,G$17:G$26,0),4),"")</f>
      </c>
      <c r="T19" s="67"/>
    </row>
    <row r="20" spans="1:20" ht="37.5" customHeight="1">
      <c r="A20" s="21">
        <v>4</v>
      </c>
      <c r="B20" s="16">
        <f>'男子(様式1)'!B21</f>
        <v>0</v>
      </c>
      <c r="C20" s="16">
        <f>'男子(様式1)'!C21</f>
        <v>0</v>
      </c>
      <c r="D20" s="203">
        <f>'男子(様式1)'!D21</f>
        <v>0</v>
      </c>
      <c r="E20" s="204"/>
      <c r="F20" s="84">
        <f>'男子(様式1)'!F21</f>
        <v>0</v>
      </c>
      <c r="G20" s="225"/>
      <c r="H20" s="226"/>
      <c r="I20" s="227" t="str">
        <f t="shared" si="0"/>
        <v> </v>
      </c>
      <c r="J20" s="227"/>
      <c r="K20" s="227"/>
      <c r="L20" s="228"/>
      <c r="M20" s="71">
        <f>IF(G20=0,"",(IF(OR(G20=G$17,G20=G$18,G20=G$19,G20=G$21,G20=G$22,G20=G$23,G20=G$24,G20=G$25,G20=G$26),"重複","")))</f>
      </c>
      <c r="N20" s="67"/>
      <c r="P20" s="75" t="s">
        <v>144</v>
      </c>
      <c r="Q20" s="73">
        <f>_xlfn.IFERROR(INDEX(C$17:H$26,MATCH(4,G$17:G$26,0),1),"")</f>
      </c>
      <c r="R20" s="74">
        <f>_xlfn.IFERROR(INDEX(C$17:H$26,MATCH(4,G$17:G$26,0),4),"")</f>
      </c>
      <c r="T20" s="67"/>
    </row>
    <row r="21" spans="1:20" ht="37.5" customHeight="1">
      <c r="A21" s="21">
        <v>5</v>
      </c>
      <c r="B21" s="16">
        <f>'男子(様式1)'!B22</f>
        <v>0</v>
      </c>
      <c r="C21" s="16">
        <f>'男子(様式1)'!C22</f>
        <v>0</v>
      </c>
      <c r="D21" s="203">
        <f>'男子(様式1)'!D22</f>
        <v>0</v>
      </c>
      <c r="E21" s="204"/>
      <c r="F21" s="84">
        <f>'男子(様式1)'!F22</f>
        <v>0</v>
      </c>
      <c r="G21" s="225"/>
      <c r="H21" s="226"/>
      <c r="I21" s="227" t="str">
        <f t="shared" si="0"/>
        <v> </v>
      </c>
      <c r="J21" s="227"/>
      <c r="K21" s="227"/>
      <c r="L21" s="228"/>
      <c r="M21" s="71">
        <f>IF(G21=0,"",(IF(OR(G21=G$17,G21=G$18,G21=G$19,G21=G$20,G21=G$22,G21=G$23,G21=G$24,G21=G$25,G21=G$26),"重複","")))</f>
      </c>
      <c r="N21" s="67"/>
      <c r="P21" s="75" t="s">
        <v>145</v>
      </c>
      <c r="Q21" s="73">
        <f>_xlfn.IFERROR(INDEX(C$17:H$26,MATCH(5,G$17:G$26,0),1),"")</f>
      </c>
      <c r="R21" s="74">
        <f>_xlfn.IFERROR(INDEX(C$17:H$26,MATCH(5,G$17:G$26,0),4),"")</f>
      </c>
      <c r="T21" s="67"/>
    </row>
    <row r="22" spans="1:20" ht="37.5" customHeight="1">
      <c r="A22" s="21">
        <v>6</v>
      </c>
      <c r="B22" s="16">
        <f>'男子(様式1)'!B23</f>
        <v>0</v>
      </c>
      <c r="C22" s="16">
        <f>'男子(様式1)'!C23</f>
        <v>0</v>
      </c>
      <c r="D22" s="203">
        <f>'男子(様式1)'!D23</f>
        <v>0</v>
      </c>
      <c r="E22" s="204"/>
      <c r="F22" s="84">
        <f>'男子(様式1)'!F23</f>
        <v>0</v>
      </c>
      <c r="G22" s="225"/>
      <c r="H22" s="226"/>
      <c r="I22" s="227" t="str">
        <f t="shared" si="0"/>
        <v> </v>
      </c>
      <c r="J22" s="227"/>
      <c r="K22" s="227"/>
      <c r="L22" s="228"/>
      <c r="M22" s="71">
        <f>IF(G22=0,"",(IF(OR(G22=G$17,G22=G$18,G22=G$19,G22=G$20,G22=G$21,G22=G$23,G22=G$24,G22=G$25,G22=G$26),"重複","")))</f>
      </c>
      <c r="N22" s="67"/>
      <c r="P22" s="75" t="s">
        <v>146</v>
      </c>
      <c r="Q22" s="73">
        <f>_xlfn.IFERROR(INDEX(C$17:H$26,MATCH(6,G$17:G$26,0),1),"")</f>
      </c>
      <c r="R22" s="74">
        <f>_xlfn.IFERROR(INDEX(C$17:H$26,MATCH(6,G$17:G$26,0),4),"")</f>
      </c>
      <c r="T22" s="67"/>
    </row>
    <row r="23" spans="1:20" ht="37.5" customHeight="1">
      <c r="A23" s="21">
        <v>7</v>
      </c>
      <c r="B23" s="16">
        <f>'男子(様式1)'!B24</f>
        <v>0</v>
      </c>
      <c r="C23" s="16">
        <f>'男子(様式1)'!C24</f>
        <v>0</v>
      </c>
      <c r="D23" s="203">
        <f>'男子(様式1)'!D24</f>
        <v>0</v>
      </c>
      <c r="E23" s="204"/>
      <c r="F23" s="84">
        <f>'男子(様式1)'!F24</f>
        <v>0</v>
      </c>
      <c r="G23" s="225"/>
      <c r="H23" s="226"/>
      <c r="I23" s="227" t="str">
        <f t="shared" si="0"/>
        <v> </v>
      </c>
      <c r="J23" s="227"/>
      <c r="K23" s="227"/>
      <c r="L23" s="228"/>
      <c r="M23" s="71">
        <f>IF(G23=0,"",(IF(OR(G23=G$17,G23=G$18,G23=G$19,G23=G$20,G23=G$21,G23=G$22,G23=G$24,G23=G$25,G23=G$26),"重複","")))</f>
      </c>
      <c r="N23" s="67"/>
      <c r="P23" s="75" t="s">
        <v>147</v>
      </c>
      <c r="Q23" s="73">
        <f>_xlfn.IFERROR(INDEX(C$17:H$26,MATCH(7,G$17:G$26,0),1),"")</f>
      </c>
      <c r="R23" s="74">
        <f>_xlfn.IFERROR(INDEX(C$17:H$26,MATCH(7,G$17:G$26,0),4),"")</f>
      </c>
      <c r="T23" s="67"/>
    </row>
    <row r="24" spans="1:20" ht="37.5" customHeight="1">
      <c r="A24" s="21">
        <v>8</v>
      </c>
      <c r="B24" s="16">
        <f>'男子(様式1)'!B25</f>
        <v>0</v>
      </c>
      <c r="C24" s="16">
        <f>'男子(様式1)'!C25</f>
        <v>0</v>
      </c>
      <c r="D24" s="203">
        <f>'男子(様式1)'!D25</f>
        <v>0</v>
      </c>
      <c r="E24" s="204"/>
      <c r="F24" s="84">
        <f>'男子(様式1)'!F25</f>
        <v>0</v>
      </c>
      <c r="G24" s="225"/>
      <c r="H24" s="226"/>
      <c r="I24" s="227" t="str">
        <f t="shared" si="0"/>
        <v> </v>
      </c>
      <c r="J24" s="227"/>
      <c r="K24" s="227"/>
      <c r="L24" s="228"/>
      <c r="M24" s="71">
        <f>IF(G24=0,"",(IF(OR(G24=G$17,G24=G$18,G24=G$19,G24=G$20,G24=G$21,G24=G$22,G24=G$23,G24=G$25,G24=G$26),"重複","")))</f>
      </c>
      <c r="N24" s="67"/>
      <c r="P24" s="75" t="s">
        <v>148</v>
      </c>
      <c r="Q24" s="73">
        <f>_xlfn.IFERROR(INDEX(C$17:H$26,MATCH(8,G$17:G$26,0),1),"")</f>
      </c>
      <c r="R24" s="76">
        <f>_xlfn.IFERROR(INDEX(C$17:H$26,MATCH(8,G$17:G$26,0),4),"")</f>
      </c>
      <c r="T24" s="67"/>
    </row>
    <row r="25" spans="1:20" ht="37.5" customHeight="1">
      <c r="A25" s="21">
        <v>9</v>
      </c>
      <c r="B25" s="16">
        <f>'男子(様式1)'!B26</f>
        <v>0</v>
      </c>
      <c r="C25" s="16">
        <f>'男子(様式1)'!C26</f>
        <v>0</v>
      </c>
      <c r="D25" s="203">
        <f>'男子(様式1)'!D26</f>
        <v>0</v>
      </c>
      <c r="E25" s="204"/>
      <c r="F25" s="84">
        <f>'男子(様式1)'!F26</f>
        <v>0</v>
      </c>
      <c r="G25" s="225"/>
      <c r="H25" s="226"/>
      <c r="I25" s="227" t="str">
        <f t="shared" si="0"/>
        <v> </v>
      </c>
      <c r="J25" s="227"/>
      <c r="K25" s="227"/>
      <c r="L25" s="228"/>
      <c r="M25" s="71">
        <f>IF(G25=0,"",(IF(OR(G25=G$17,G25=G$18,G25=G$19,G25=G$20,G25=G$21,G25=G$22,G25=G$23,G25=G$24,G25=G$26),"重複","")))</f>
      </c>
      <c r="N25" s="67"/>
      <c r="P25" s="75" t="s">
        <v>148</v>
      </c>
      <c r="Q25" s="73">
        <f>_xlfn.IFERROR(INDEX(C$17:H$26,MATCH(9,G$17:G$26,0),1),"")</f>
      </c>
      <c r="R25" s="76">
        <f>_xlfn.IFERROR(INDEX(C$17:H$26,MATCH(9,G$17:G$26,0),4),"")</f>
      </c>
      <c r="T25" s="67"/>
    </row>
    <row r="26" spans="1:20" ht="37.5" customHeight="1" thickBot="1">
      <c r="A26" s="22">
        <v>10</v>
      </c>
      <c r="B26" s="23">
        <f>'男子(様式1)'!B27</f>
        <v>0</v>
      </c>
      <c r="C26" s="23">
        <f>'男子(様式1)'!C27</f>
        <v>0</v>
      </c>
      <c r="D26" s="234">
        <f>'男子(様式1)'!D27</f>
        <v>0</v>
      </c>
      <c r="E26" s="235"/>
      <c r="F26" s="85">
        <f>'男子(様式1)'!F27</f>
        <v>0</v>
      </c>
      <c r="G26" s="236"/>
      <c r="H26" s="237"/>
      <c r="I26" s="238" t="str">
        <f t="shared" si="0"/>
        <v> </v>
      </c>
      <c r="J26" s="238"/>
      <c r="K26" s="238"/>
      <c r="L26" s="239"/>
      <c r="M26" s="71">
        <f>IF(G26=0,"",(IF(OR(G26=G$17,G26=G$18,G26=G$19,G26=G$20,G26=G$21,G26=G$22,G26=G$23,G26=G$24,G26=G$25),"重複","")))</f>
      </c>
      <c r="N26" s="67"/>
      <c r="P26" s="77" t="s">
        <v>148</v>
      </c>
      <c r="Q26" s="78">
        <f>_xlfn.IFERROR(INDEX(C$17:H$26,MATCH(10,G$17:G$26,0),1),"")</f>
      </c>
      <c r="R26" s="79">
        <f>_xlfn.IFERROR(INDEX(C$17:H$26,MATCH(10,G$17:G$26,0),4),"")</f>
      </c>
      <c r="T26" s="67"/>
    </row>
    <row r="27" spans="1:20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7"/>
      <c r="T27" s="67"/>
    </row>
    <row r="28" spans="1:20" ht="13.5">
      <c r="A28" s="59" t="s">
        <v>128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N28" s="67"/>
      <c r="O28" s="67"/>
      <c r="P28" s="67"/>
      <c r="Q28" s="67"/>
      <c r="R28" s="67"/>
      <c r="S28" s="67"/>
      <c r="T28" s="67"/>
    </row>
    <row r="29" spans="1:20" ht="13.5">
      <c r="A29" s="59" t="s">
        <v>127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N29" s="67"/>
      <c r="O29" s="67"/>
      <c r="P29" s="67"/>
      <c r="Q29" s="67"/>
      <c r="R29" s="67"/>
      <c r="S29" s="67"/>
      <c r="T29" s="67"/>
    </row>
    <row r="30" spans="1:12" ht="13.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3.5">
      <c r="A31" s="59" t="s">
        <v>124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13.5">
      <c r="A32" s="59" t="s">
        <v>125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3.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13.5">
      <c r="A34" s="59" t="s">
        <v>220</v>
      </c>
      <c r="B34" s="59"/>
      <c r="C34" s="59"/>
      <c r="D34" s="59"/>
      <c r="E34" s="59" t="s">
        <v>160</v>
      </c>
      <c r="G34" s="59"/>
      <c r="H34" s="59"/>
      <c r="I34" s="59"/>
      <c r="J34" s="59"/>
      <c r="K34" s="59"/>
      <c r="L34" s="59"/>
    </row>
    <row r="35" spans="1:12" ht="13.5">
      <c r="A35" s="59"/>
      <c r="B35" s="59"/>
      <c r="C35" s="59"/>
      <c r="D35" s="59"/>
      <c r="E35" s="59" t="s">
        <v>161</v>
      </c>
      <c r="G35" s="59"/>
      <c r="H35" s="59"/>
      <c r="I35" s="59"/>
      <c r="J35" s="59"/>
      <c r="K35" s="59"/>
      <c r="L35" s="59"/>
    </row>
    <row r="36" spans="1:12" ht="13.5">
      <c r="A36" s="59"/>
      <c r="B36" s="59"/>
      <c r="C36" s="59"/>
      <c r="D36" s="59"/>
      <c r="E36" s="59"/>
      <c r="F36" s="59"/>
      <c r="G36" s="59" t="s">
        <v>162</v>
      </c>
      <c r="I36" s="59"/>
      <c r="J36" s="59"/>
      <c r="K36" s="59"/>
      <c r="L36" s="59"/>
    </row>
    <row r="37" spans="1:12" ht="13.5">
      <c r="A37" s="59" t="s">
        <v>221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ht="13.5">
      <c r="A38" s="59"/>
      <c r="B38" s="59"/>
      <c r="C38" s="59"/>
      <c r="D38" s="59" t="s">
        <v>20</v>
      </c>
      <c r="F38" s="59"/>
      <c r="G38" s="59"/>
      <c r="H38" s="59"/>
      <c r="I38" s="59"/>
      <c r="J38" s="59"/>
      <c r="K38" s="59"/>
      <c r="L38" s="59"/>
    </row>
    <row r="39" spans="1:12" ht="13.5">
      <c r="A39" s="6"/>
      <c r="B39" s="6"/>
      <c r="C39" s="6"/>
      <c r="D39" s="6"/>
      <c r="E39" s="6"/>
      <c r="F39" s="6"/>
      <c r="G39" s="6"/>
      <c r="I39" s="6"/>
      <c r="J39" s="6"/>
      <c r="K39" s="6"/>
      <c r="L39" s="6"/>
    </row>
    <row r="40" spans="1:12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7.25">
      <c r="A41" s="6"/>
      <c r="B41" s="6"/>
      <c r="C41" s="6"/>
      <c r="D41" s="6"/>
      <c r="E41" s="8"/>
      <c r="F41" s="6"/>
      <c r="G41" s="233"/>
      <c r="H41" s="233"/>
      <c r="I41" s="233"/>
      <c r="J41" s="7"/>
      <c r="K41" s="6"/>
      <c r="L41" s="6"/>
    </row>
    <row r="42" spans="1:12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3.5">
      <c r="A71">
        <v>0</v>
      </c>
      <c r="B71" t="s">
        <v>139</v>
      </c>
      <c r="D71" s="6"/>
      <c r="E71" s="6"/>
      <c r="F71" s="6"/>
      <c r="G71" s="6"/>
      <c r="H71" s="6"/>
      <c r="I71" s="6"/>
      <c r="J71" s="6"/>
      <c r="K71" s="6"/>
      <c r="L71" s="6"/>
    </row>
    <row r="72" spans="1:12" ht="13.5">
      <c r="A72">
        <v>1</v>
      </c>
      <c r="B72" t="s">
        <v>129</v>
      </c>
      <c r="D72" s="6"/>
      <c r="E72" s="6"/>
      <c r="F72" s="6"/>
      <c r="G72" s="6"/>
      <c r="H72" s="6"/>
      <c r="I72" s="6"/>
      <c r="J72" s="6"/>
      <c r="K72" s="6"/>
      <c r="L72" s="6"/>
    </row>
    <row r="73" spans="1:2" ht="13.5">
      <c r="A73">
        <v>2</v>
      </c>
      <c r="B73" t="s">
        <v>130</v>
      </c>
    </row>
    <row r="74" spans="1:2" ht="13.5">
      <c r="A74">
        <v>3</v>
      </c>
      <c r="B74" t="s">
        <v>131</v>
      </c>
    </row>
    <row r="75" spans="1:2" ht="13.5">
      <c r="A75">
        <v>4</v>
      </c>
      <c r="B75" t="s">
        <v>132</v>
      </c>
    </row>
    <row r="76" spans="1:2" ht="13.5">
      <c r="A76">
        <v>5</v>
      </c>
      <c r="B76" t="s">
        <v>133</v>
      </c>
    </row>
    <row r="77" spans="1:2" ht="13.5">
      <c r="A77">
        <v>6</v>
      </c>
      <c r="B77" t="s">
        <v>134</v>
      </c>
    </row>
    <row r="78" spans="1:2" ht="13.5">
      <c r="A78">
        <v>7</v>
      </c>
      <c r="B78" t="s">
        <v>135</v>
      </c>
    </row>
    <row r="79" spans="1:2" ht="13.5">
      <c r="A79">
        <v>8</v>
      </c>
      <c r="B79" t="s">
        <v>136</v>
      </c>
    </row>
    <row r="80" spans="1:2" ht="13.5">
      <c r="A80">
        <v>9</v>
      </c>
      <c r="B80" t="s">
        <v>137</v>
      </c>
    </row>
    <row r="81" spans="1:2" ht="13.5">
      <c r="A81">
        <v>10</v>
      </c>
      <c r="B81" t="s">
        <v>138</v>
      </c>
    </row>
  </sheetData>
  <sheetProtection selectLockedCells="1"/>
  <mergeCells count="56">
    <mergeCell ref="D11:E11"/>
    <mergeCell ref="F11:H11"/>
    <mergeCell ref="I11:L11"/>
    <mergeCell ref="E7:L7"/>
    <mergeCell ref="D9:G9"/>
    <mergeCell ref="H9:L9"/>
    <mergeCell ref="I20:L20"/>
    <mergeCell ref="G16:H16"/>
    <mergeCell ref="I16:L16"/>
    <mergeCell ref="D10:E10"/>
    <mergeCell ref="F10:H10"/>
    <mergeCell ref="I10:L10"/>
    <mergeCell ref="G17:H17"/>
    <mergeCell ref="I17:L17"/>
    <mergeCell ref="G18:H18"/>
    <mergeCell ref="I18:L18"/>
    <mergeCell ref="D6:H6"/>
    <mergeCell ref="I6:L6"/>
    <mergeCell ref="A9:C9"/>
    <mergeCell ref="G24:H24"/>
    <mergeCell ref="I24:L24"/>
    <mergeCell ref="G19:H19"/>
    <mergeCell ref="I19:L19"/>
    <mergeCell ref="G23:H23"/>
    <mergeCell ref="I23:L23"/>
    <mergeCell ref="G20:H20"/>
    <mergeCell ref="D21:E21"/>
    <mergeCell ref="G41:I41"/>
    <mergeCell ref="D23:E23"/>
    <mergeCell ref="D24:E24"/>
    <mergeCell ref="D25:E25"/>
    <mergeCell ref="D26:E26"/>
    <mergeCell ref="I25:L25"/>
    <mergeCell ref="G26:H26"/>
    <mergeCell ref="I26:L26"/>
    <mergeCell ref="G25:H25"/>
    <mergeCell ref="A6:C6"/>
    <mergeCell ref="D22:E22"/>
    <mergeCell ref="G22:H22"/>
    <mergeCell ref="I22:L22"/>
    <mergeCell ref="D16:E16"/>
    <mergeCell ref="D17:E17"/>
    <mergeCell ref="D18:E18"/>
    <mergeCell ref="G21:H21"/>
    <mergeCell ref="I21:L21"/>
    <mergeCell ref="D20:E20"/>
    <mergeCell ref="P13:R14"/>
    <mergeCell ref="D19:E19"/>
    <mergeCell ref="A2:L2"/>
    <mergeCell ref="A5:C5"/>
    <mergeCell ref="A7:C7"/>
    <mergeCell ref="A8:C8"/>
    <mergeCell ref="D8:G8"/>
    <mergeCell ref="H8:L8"/>
    <mergeCell ref="A10:C11"/>
    <mergeCell ref="D5:L5"/>
  </mergeCells>
  <conditionalFormatting sqref="I10:I11 F10:F11 D10:D11 D5:L9 P17:R26 B17:F26">
    <cfRule type="cellIs" priority="5" dxfId="3" operator="equal" stopIfTrue="1">
      <formula>0</formula>
    </cfRule>
  </conditionalFormatting>
  <dataValidations count="18">
    <dataValidation allowBlank="1" showInputMessage="1" showErrorMessage="1" promptTitle="姓　名" prompt="姓と名の間に全角スペースを入れる" imeMode="on" sqref="Q17:Q24 C17:C26"/>
    <dataValidation allowBlank="1" showInputMessage="1" showErrorMessage="1" prompt="住所" imeMode="hiragana" sqref="E7"/>
    <dataValidation allowBlank="1" showInputMessage="1" showErrorMessage="1" prompt="学校名(正式名称)" imeMode="hiragana" sqref="D6:H6"/>
    <dataValidation allowBlank="1" showInputMessage="1" showErrorMessage="1" prompt="学校名(略称)" imeMode="hiragana" sqref="I6:L6"/>
    <dataValidation allowBlank="1" showInputMessage="1" showErrorMessage="1" prompt="学校電話番号" imeMode="off" sqref="D8:G9"/>
    <dataValidation allowBlank="1" showInputMessage="1" showErrorMessage="1" prompt="学校ＦＡＸ番号" imeMode="off" sqref="H8:L9"/>
    <dataValidation allowBlank="1" showInputMessage="1" showErrorMessage="1" imeMode="off" sqref="F17:F26"/>
    <dataValidation allowBlank="1" showInputMessage="1" showErrorMessage="1" promptTitle="ｾｲ ﾒｲ" prompt="ｾｲとﾒｲの間に半角スペースを入れる" imeMode="halfKatakana" sqref="D17:D26 E18:E26"/>
    <dataValidation allowBlank="1" showInputMessage="1" showErrorMessage="1" imeMode="halfKatakana" sqref="D16:E16"/>
    <dataValidation allowBlank="1" showInputMessage="1" showErrorMessage="1" prompt="応援役員６" imeMode="on" sqref="I11:L11"/>
    <dataValidation allowBlank="1" showInputMessage="1" showErrorMessage="1" prompt="応援役員５" imeMode="on" sqref="F11:H11"/>
    <dataValidation allowBlank="1" showInputMessage="1" showErrorMessage="1" prompt="応援役員４" imeMode="hiragana" sqref="D11:E11"/>
    <dataValidation allowBlank="1" showInputMessage="1" showErrorMessage="1" prompt="応援役員３" imeMode="on" sqref="I10:L10"/>
    <dataValidation allowBlank="1" showInputMessage="1" showErrorMessage="1" prompt="応援役員２" imeMode="on" sqref="F10:H10"/>
    <dataValidation allowBlank="1" showInputMessage="1" showErrorMessage="1" prompt="応援役員１" imeMode="hiragana" sqref="D10:E10"/>
    <dataValidation allowBlank="1" showInputMessage="1" showErrorMessage="1" prompt="学校番号" imeMode="off" sqref="D5:L5"/>
    <dataValidation type="textLength" allowBlank="1" showInputMessage="1" showErrorMessage="1" prompt="郵便番号" imeMode="off" sqref="D7">
      <formula1>8</formula1>
      <formula2>8</formula2>
    </dataValidation>
    <dataValidation type="whole" allowBlank="1" showErrorMessage="1" imeMode="off" sqref="G17:H26">
      <formula1>1</formula1>
      <formula2>10</formula2>
    </dataValidation>
  </dataValidations>
  <printOptions horizontalCentered="1" verticalCentered="1"/>
  <pageMargins left="0.6692913385826772" right="0.3937007874015748" top="0.7086614173228347" bottom="0.8661417322834646" header="0.5118110236220472" footer="0.5118110236220472"/>
  <pageSetup fitToHeight="1" fitToWidth="1" horizontalDpi="300" verticalDpi="300" orientation="portrait" paperSize="9" r:id="rId1"/>
  <ignoredErrors>
    <ignoredError sqref="J17:L26 I18:I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U82"/>
  <sheetViews>
    <sheetView zoomScaleSheetLayoutView="100" zoomScalePageLayoutView="0" workbookViewId="0" topLeftCell="A1">
      <selection activeCell="D20" sqref="D20:F20"/>
    </sheetView>
  </sheetViews>
  <sheetFormatPr defaultColWidth="9.00390625" defaultRowHeight="13.5"/>
  <cols>
    <col min="1" max="1" width="6.875" style="0" customWidth="1"/>
    <col min="2" max="2" width="5.00390625" style="0" customWidth="1"/>
    <col min="3" max="3" width="14.375" style="0" customWidth="1"/>
    <col min="4" max="5" width="5.00390625" style="0" customWidth="1"/>
    <col min="6" max="6" width="10.00390625" style="0" customWidth="1"/>
    <col min="7" max="8" width="5.00390625" style="0" customWidth="1"/>
    <col min="9" max="9" width="10.00390625" style="0" customWidth="1"/>
    <col min="10" max="12" width="3.75390625" style="0" customWidth="1"/>
    <col min="13" max="13" width="8.75390625" style="0" customWidth="1"/>
    <col min="14" max="14" width="6.50390625" style="0" customWidth="1"/>
    <col min="15" max="15" width="2.50390625" style="0" customWidth="1"/>
    <col min="16" max="16" width="1.25" style="0" customWidth="1"/>
    <col min="18" max="18" width="17.50390625" style="0" customWidth="1"/>
    <col min="19" max="19" width="3.75390625" style="0" customWidth="1"/>
    <col min="20" max="20" width="1.25" style="0" customWidth="1"/>
    <col min="21" max="21" width="2.50390625" style="0" customWidth="1"/>
  </cols>
  <sheetData>
    <row r="1" spans="1:13" ht="2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81"/>
    </row>
    <row r="2" spans="1:13" ht="21">
      <c r="A2" s="205" t="str">
        <f>LEFT('男子(様式1)'!$A$3,24)&amp;"大会参加申込変更届"</f>
        <v>平成28年度　岡山県高等学校駅伝競走大会　男子　大会参加申込変更届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2.75" customHeight="1">
      <c r="A3" s="17"/>
      <c r="B3" s="6"/>
      <c r="C3" s="6"/>
      <c r="D3" s="6"/>
      <c r="E3" s="6"/>
      <c r="F3" s="6"/>
      <c r="G3" s="6"/>
      <c r="H3" s="6"/>
      <c r="I3" s="17"/>
      <c r="J3" s="17"/>
      <c r="K3" s="17"/>
      <c r="L3" s="6"/>
      <c r="M3" s="6"/>
    </row>
    <row r="4" spans="1:13" ht="11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6.25" customHeight="1">
      <c r="A5" s="206" t="s">
        <v>12</v>
      </c>
      <c r="B5" s="207"/>
      <c r="C5" s="208"/>
      <c r="D5" s="222">
        <f>'男子(様式1)'!D6</f>
        <v>0</v>
      </c>
      <c r="E5" s="223"/>
      <c r="F5" s="223"/>
      <c r="G5" s="223"/>
      <c r="H5" s="223"/>
      <c r="I5" s="223"/>
      <c r="J5" s="223"/>
      <c r="K5" s="223"/>
      <c r="L5" s="223"/>
      <c r="M5" s="224"/>
    </row>
    <row r="6" spans="1:13" ht="26.25" customHeight="1">
      <c r="A6" s="143" t="s">
        <v>126</v>
      </c>
      <c r="B6" s="144"/>
      <c r="C6" s="145"/>
      <c r="D6" s="240">
        <f>'男子(様式1)'!D7</f>
        <v>0</v>
      </c>
      <c r="E6" s="241"/>
      <c r="F6" s="241"/>
      <c r="G6" s="241"/>
      <c r="H6" s="241"/>
      <c r="I6" s="241"/>
      <c r="J6" s="148" t="str">
        <f>'男子(様式1)'!I7</f>
        <v>　</v>
      </c>
      <c r="K6" s="149"/>
      <c r="L6" s="149"/>
      <c r="M6" s="150"/>
    </row>
    <row r="7" spans="1:13" ht="26.25" customHeight="1">
      <c r="A7" s="143" t="s">
        <v>7</v>
      </c>
      <c r="B7" s="144"/>
      <c r="C7" s="145"/>
      <c r="D7" s="240">
        <f>'男子(様式1)'!D8</f>
        <v>0</v>
      </c>
      <c r="E7" s="334"/>
      <c r="F7" s="240">
        <f>'男子(様式1)'!E8</f>
        <v>0</v>
      </c>
      <c r="G7" s="241"/>
      <c r="H7" s="241"/>
      <c r="I7" s="241"/>
      <c r="J7" s="241"/>
      <c r="K7" s="241"/>
      <c r="L7" s="241"/>
      <c r="M7" s="262"/>
    </row>
    <row r="8" spans="1:13" ht="26.25" customHeight="1" thickBot="1">
      <c r="A8" s="209" t="s">
        <v>8</v>
      </c>
      <c r="B8" s="210"/>
      <c r="C8" s="211"/>
      <c r="D8" s="212">
        <f>'男子(様式1)'!D9</f>
        <v>0</v>
      </c>
      <c r="E8" s="213"/>
      <c r="F8" s="213"/>
      <c r="G8" s="213"/>
      <c r="H8" s="214"/>
      <c r="I8" s="213">
        <f>'男子(様式1)'!H9</f>
        <v>0</v>
      </c>
      <c r="J8" s="213"/>
      <c r="K8" s="213"/>
      <c r="L8" s="213"/>
      <c r="M8" s="215"/>
    </row>
    <row r="9" spans="1:13" ht="26.25" customHeight="1" thickBot="1">
      <c r="A9" s="242" t="s">
        <v>9</v>
      </c>
      <c r="B9" s="243"/>
      <c r="C9" s="244"/>
      <c r="D9" s="263">
        <f>'男子(様式1)'!D10</f>
        <v>0</v>
      </c>
      <c r="E9" s="264"/>
      <c r="F9" s="264"/>
      <c r="G9" s="264"/>
      <c r="H9" s="265"/>
      <c r="I9" s="213">
        <f>'男子(様式1)'!H10</f>
        <v>0</v>
      </c>
      <c r="J9" s="213"/>
      <c r="K9" s="213"/>
      <c r="L9" s="213"/>
      <c r="M9" s="215"/>
    </row>
    <row r="10" spans="1:13" ht="22.5" customHeight="1" hidden="1">
      <c r="A10" s="216" t="s">
        <v>13</v>
      </c>
      <c r="B10" s="218"/>
      <c r="C10" s="106"/>
      <c r="D10" s="249">
        <f>'男子(様式1)'!D11</f>
        <v>0</v>
      </c>
      <c r="E10" s="253"/>
      <c r="F10" s="250"/>
      <c r="G10" s="251">
        <f>'男子(様式1)'!F11</f>
        <v>0</v>
      </c>
      <c r="H10" s="252"/>
      <c r="I10" s="253"/>
      <c r="J10" s="250">
        <f>'男子(様式1)'!I11</f>
        <v>0</v>
      </c>
      <c r="K10" s="250"/>
      <c r="L10" s="250"/>
      <c r="M10" s="254"/>
    </row>
    <row r="11" spans="1:21" ht="22.5" customHeight="1" hidden="1" thickBot="1">
      <c r="A11" s="219"/>
      <c r="B11" s="221"/>
      <c r="C11" s="107"/>
      <c r="D11" s="259">
        <f>'男子(様式1)'!D12</f>
        <v>0</v>
      </c>
      <c r="E11" s="337"/>
      <c r="F11" s="260"/>
      <c r="G11" s="260">
        <f>'男子(様式1)'!F12</f>
        <v>0</v>
      </c>
      <c r="H11" s="260"/>
      <c r="I11" s="260"/>
      <c r="J11" s="260">
        <f>'男子(様式1)'!I12</f>
        <v>0</v>
      </c>
      <c r="K11" s="260"/>
      <c r="L11" s="260"/>
      <c r="M11" s="261"/>
      <c r="O11" s="67"/>
      <c r="P11" s="67"/>
      <c r="Q11" s="80" t="s">
        <v>140</v>
      </c>
      <c r="R11" s="80"/>
      <c r="S11" s="67"/>
      <c r="T11" s="67"/>
      <c r="U11" s="67"/>
    </row>
    <row r="12" spans="1:13" ht="10.5" customHeight="1">
      <c r="A12" s="6"/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6"/>
    </row>
    <row r="13" spans="1:13" ht="9" customHeight="1">
      <c r="A13" s="6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6"/>
      <c r="M13" s="6"/>
    </row>
    <row r="14" spans="1:13" ht="13.5" customHeight="1">
      <c r="A14" s="6"/>
      <c r="B14" s="6" t="s">
        <v>169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3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3.5" customHeight="1">
      <c r="A16" s="266" t="s">
        <v>164</v>
      </c>
      <c r="B16" s="332" t="s">
        <v>163</v>
      </c>
      <c r="C16" s="333"/>
      <c r="D16" s="299" t="s">
        <v>168</v>
      </c>
      <c r="E16" s="299"/>
      <c r="F16" s="300"/>
      <c r="G16" s="282" t="s">
        <v>2</v>
      </c>
      <c r="H16" s="268" t="s">
        <v>166</v>
      </c>
      <c r="I16" s="269"/>
      <c r="J16" s="268" t="s">
        <v>167</v>
      </c>
      <c r="K16" s="274"/>
      <c r="L16" s="269"/>
      <c r="M16" s="279" t="s">
        <v>3</v>
      </c>
    </row>
    <row r="17" spans="1:14" ht="9" customHeight="1">
      <c r="A17" s="267"/>
      <c r="B17" s="113" t="s">
        <v>214</v>
      </c>
      <c r="C17" s="117" t="s">
        <v>215</v>
      </c>
      <c r="D17" s="114" t="s">
        <v>214</v>
      </c>
      <c r="E17" s="328" t="s">
        <v>215</v>
      </c>
      <c r="F17" s="329"/>
      <c r="G17" s="283"/>
      <c r="H17" s="270"/>
      <c r="I17" s="271"/>
      <c r="J17" s="270"/>
      <c r="K17" s="275"/>
      <c r="L17" s="271"/>
      <c r="M17" s="280"/>
      <c r="N17" s="71"/>
    </row>
    <row r="18" spans="1:14" ht="18" customHeight="1" thickBot="1">
      <c r="A18" s="93" t="s">
        <v>165</v>
      </c>
      <c r="B18" s="335" t="s">
        <v>1</v>
      </c>
      <c r="C18" s="336"/>
      <c r="D18" s="277" t="s">
        <v>1</v>
      </c>
      <c r="E18" s="277"/>
      <c r="F18" s="278"/>
      <c r="G18" s="284"/>
      <c r="H18" s="272"/>
      <c r="I18" s="273"/>
      <c r="J18" s="272"/>
      <c r="K18" s="276"/>
      <c r="L18" s="273"/>
      <c r="M18" s="281"/>
      <c r="N18" s="71"/>
    </row>
    <row r="19" spans="1:14" ht="14.25" customHeight="1">
      <c r="A19" s="301">
        <v>1</v>
      </c>
      <c r="B19" s="111">
        <f>'男子(様式1)'!B18</f>
        <v>0</v>
      </c>
      <c r="C19" s="109">
        <f>'男子(様式1)'!D18</f>
        <v>0</v>
      </c>
      <c r="D19" s="115"/>
      <c r="E19" s="330"/>
      <c r="F19" s="331"/>
      <c r="G19" s="306"/>
      <c r="H19" s="307"/>
      <c r="I19" s="307"/>
      <c r="J19" s="316"/>
      <c r="K19" s="310"/>
      <c r="L19" s="312"/>
      <c r="M19" s="285"/>
      <c r="N19" s="71"/>
    </row>
    <row r="20" spans="1:14" ht="22.5" customHeight="1">
      <c r="A20" s="302"/>
      <c r="B20" s="297">
        <f>'男子(様式1)'!C18</f>
        <v>0</v>
      </c>
      <c r="C20" s="298"/>
      <c r="D20" s="303"/>
      <c r="E20" s="304"/>
      <c r="F20" s="305"/>
      <c r="G20" s="291"/>
      <c r="H20" s="294"/>
      <c r="I20" s="294"/>
      <c r="J20" s="296"/>
      <c r="K20" s="311"/>
      <c r="L20" s="313"/>
      <c r="M20" s="286"/>
      <c r="N20" s="71">
        <f>IF(H20=0,"",(IF(OR(H20=H$22,H20=H$24,H20=H$26,H20=H$28,H20=H$30,H20=H$32,H20=H$34,H20=H$36,H20=H$38),"重複","")))</f>
      </c>
    </row>
    <row r="21" spans="1:14" ht="15" customHeight="1">
      <c r="A21" s="287">
        <v>2</v>
      </c>
      <c r="B21" s="112">
        <f>'男子(様式1)'!B19</f>
        <v>0</v>
      </c>
      <c r="C21" s="110">
        <f>'男子(様式1)'!D19</f>
        <v>0</v>
      </c>
      <c r="D21" s="116"/>
      <c r="E21" s="308"/>
      <c r="F21" s="309"/>
      <c r="G21" s="290"/>
      <c r="H21" s="293"/>
      <c r="I21" s="293"/>
      <c r="J21" s="295"/>
      <c r="K21" s="314"/>
      <c r="L21" s="315"/>
      <c r="M21" s="292"/>
      <c r="N21" s="71"/>
    </row>
    <row r="22" spans="1:14" ht="22.5" customHeight="1">
      <c r="A22" s="289"/>
      <c r="B22" s="297">
        <f>'男子(様式1)'!C19</f>
        <v>0</v>
      </c>
      <c r="C22" s="298"/>
      <c r="D22" s="303"/>
      <c r="E22" s="304"/>
      <c r="F22" s="305"/>
      <c r="G22" s="291"/>
      <c r="H22" s="294"/>
      <c r="I22" s="294"/>
      <c r="J22" s="296"/>
      <c r="K22" s="311"/>
      <c r="L22" s="313"/>
      <c r="M22" s="286"/>
      <c r="N22" s="71">
        <f>IF(H22=0,"",(IF(OR(H22=H$20,H22=H$24,H22=H$26,H22=H$28,H22=H$30,H22=H$32,H22=H$34,H22=H$36,H22=H$38),"重複","")))</f>
      </c>
    </row>
    <row r="23" spans="1:14" ht="15" customHeight="1">
      <c r="A23" s="287">
        <v>3</v>
      </c>
      <c r="B23" s="112">
        <f>'男子(様式1)'!B20</f>
        <v>0</v>
      </c>
      <c r="C23" s="110">
        <f>'男子(様式1)'!D20</f>
        <v>0</v>
      </c>
      <c r="D23" s="116"/>
      <c r="E23" s="308"/>
      <c r="F23" s="309"/>
      <c r="G23" s="290"/>
      <c r="H23" s="293"/>
      <c r="I23" s="293"/>
      <c r="J23" s="295"/>
      <c r="K23" s="314"/>
      <c r="L23" s="315"/>
      <c r="M23" s="292"/>
      <c r="N23" s="71"/>
    </row>
    <row r="24" spans="1:14" ht="22.5" customHeight="1">
      <c r="A24" s="289"/>
      <c r="B24" s="297">
        <f>'男子(様式1)'!C20</f>
        <v>0</v>
      </c>
      <c r="C24" s="298"/>
      <c r="D24" s="303"/>
      <c r="E24" s="304"/>
      <c r="F24" s="305"/>
      <c r="G24" s="291"/>
      <c r="H24" s="294"/>
      <c r="I24" s="294"/>
      <c r="J24" s="296"/>
      <c r="K24" s="311"/>
      <c r="L24" s="313"/>
      <c r="M24" s="286"/>
      <c r="N24" s="71">
        <f>IF(H24=0,"",(IF(OR(H24=H$20,H24=H$22,H24=H$26,H24=H$28,H24=H$30,H24=H$32,H24=H$34,H24=H$36,H24=H$38),"重複","")))</f>
      </c>
    </row>
    <row r="25" spans="1:14" ht="15" customHeight="1">
      <c r="A25" s="287">
        <v>4</v>
      </c>
      <c r="B25" s="112">
        <f>'男子(様式1)'!B21</f>
        <v>0</v>
      </c>
      <c r="C25" s="110">
        <f>'男子(様式1)'!D21</f>
        <v>0</v>
      </c>
      <c r="D25" s="116"/>
      <c r="E25" s="308"/>
      <c r="F25" s="309"/>
      <c r="G25" s="290"/>
      <c r="H25" s="293"/>
      <c r="I25" s="293"/>
      <c r="J25" s="295"/>
      <c r="K25" s="314"/>
      <c r="L25" s="315"/>
      <c r="M25" s="292"/>
      <c r="N25" s="71"/>
    </row>
    <row r="26" spans="1:14" ht="22.5" customHeight="1">
      <c r="A26" s="289"/>
      <c r="B26" s="297">
        <f>'男子(様式1)'!C21</f>
        <v>0</v>
      </c>
      <c r="C26" s="298"/>
      <c r="D26" s="303"/>
      <c r="E26" s="304"/>
      <c r="F26" s="305"/>
      <c r="G26" s="291"/>
      <c r="H26" s="294"/>
      <c r="I26" s="294"/>
      <c r="J26" s="296"/>
      <c r="K26" s="311"/>
      <c r="L26" s="313"/>
      <c r="M26" s="286"/>
      <c r="N26" s="71">
        <f>IF(H26=0,"",(IF(OR(H26=H$20,H26=H$22,H26=H$24,H26=H$28,H26=H$30,H26=H$32,H26=H$34,H26=H$36,H26=H$38),"重複","")))</f>
      </c>
    </row>
    <row r="27" spans="1:14" ht="15" customHeight="1">
      <c r="A27" s="287">
        <v>5</v>
      </c>
      <c r="B27" s="112">
        <f>'男子(様式1)'!B22</f>
        <v>0</v>
      </c>
      <c r="C27" s="110">
        <f>'男子(様式1)'!D22</f>
        <v>0</v>
      </c>
      <c r="D27" s="116"/>
      <c r="E27" s="308"/>
      <c r="F27" s="309"/>
      <c r="G27" s="290"/>
      <c r="H27" s="293"/>
      <c r="I27" s="293"/>
      <c r="J27" s="295"/>
      <c r="K27" s="314"/>
      <c r="L27" s="315"/>
      <c r="M27" s="292"/>
      <c r="N27" s="71"/>
    </row>
    <row r="28" spans="1:14" ht="22.5" customHeight="1">
      <c r="A28" s="289"/>
      <c r="B28" s="297">
        <f>'男子(様式1)'!C22</f>
        <v>0</v>
      </c>
      <c r="C28" s="298"/>
      <c r="D28" s="303"/>
      <c r="E28" s="304"/>
      <c r="F28" s="305"/>
      <c r="G28" s="291"/>
      <c r="H28" s="294"/>
      <c r="I28" s="294"/>
      <c r="J28" s="296"/>
      <c r="K28" s="311"/>
      <c r="L28" s="313"/>
      <c r="M28" s="286"/>
      <c r="N28" s="71">
        <f>IF(H28=0,"",(IF(OR(H28=H$20,H28=H$22,H28=H$24,H28=H$26,H28=H$30,H28=H$32,H28=H$34,H28=H$36,H28=H$38),"重複","")))</f>
      </c>
    </row>
    <row r="29" spans="1:14" ht="15" customHeight="1">
      <c r="A29" s="287">
        <v>6</v>
      </c>
      <c r="B29" s="112">
        <f>'男子(様式1)'!B23</f>
        <v>0</v>
      </c>
      <c r="C29" s="110">
        <f>'男子(様式1)'!D23</f>
        <v>0</v>
      </c>
      <c r="D29" s="116"/>
      <c r="E29" s="308"/>
      <c r="F29" s="309"/>
      <c r="G29" s="290"/>
      <c r="H29" s="293"/>
      <c r="I29" s="293"/>
      <c r="J29" s="295"/>
      <c r="K29" s="314"/>
      <c r="L29" s="315"/>
      <c r="M29" s="292"/>
      <c r="N29" s="71"/>
    </row>
    <row r="30" spans="1:14" ht="22.5" customHeight="1">
      <c r="A30" s="289"/>
      <c r="B30" s="297">
        <f>'男子(様式1)'!C23</f>
        <v>0</v>
      </c>
      <c r="C30" s="298"/>
      <c r="D30" s="303"/>
      <c r="E30" s="304"/>
      <c r="F30" s="305"/>
      <c r="G30" s="291"/>
      <c r="H30" s="294"/>
      <c r="I30" s="294"/>
      <c r="J30" s="296"/>
      <c r="K30" s="311"/>
      <c r="L30" s="313"/>
      <c r="M30" s="286"/>
      <c r="N30" s="71">
        <f>IF(H30=0,"",(IF(OR(H30=H$20,H30=H$22,H30=H$24,H30=H$26,H30=H$28,H30=H$32,H30=H$34,H30=H$36,H30=H$38),"重複","")))</f>
      </c>
    </row>
    <row r="31" spans="1:14" ht="15" customHeight="1">
      <c r="A31" s="287">
        <v>7</v>
      </c>
      <c r="B31" s="112">
        <f>'男子(様式1)'!B24</f>
        <v>0</v>
      </c>
      <c r="C31" s="110">
        <f>'男子(様式1)'!D24</f>
        <v>0</v>
      </c>
      <c r="D31" s="116"/>
      <c r="E31" s="308"/>
      <c r="F31" s="309"/>
      <c r="G31" s="290"/>
      <c r="H31" s="293"/>
      <c r="I31" s="293"/>
      <c r="J31" s="295"/>
      <c r="K31" s="314"/>
      <c r="L31" s="315"/>
      <c r="M31" s="292"/>
      <c r="N31" s="71"/>
    </row>
    <row r="32" spans="1:14" ht="22.5" customHeight="1">
      <c r="A32" s="289"/>
      <c r="B32" s="297">
        <f>'男子(様式1)'!C24</f>
        <v>0</v>
      </c>
      <c r="C32" s="298"/>
      <c r="D32" s="303"/>
      <c r="E32" s="304"/>
      <c r="F32" s="305"/>
      <c r="G32" s="291"/>
      <c r="H32" s="294"/>
      <c r="I32" s="294"/>
      <c r="J32" s="296"/>
      <c r="K32" s="311"/>
      <c r="L32" s="313"/>
      <c r="M32" s="286"/>
      <c r="N32" s="71">
        <f>IF(H32=0,"",(IF(OR(H32=H$20,H32=H$22,H32=H$24,H32=H$26,H32=H$28,H32=H$30,H32=H$34,H32=H$36,H32=H$38),"重複","")))</f>
      </c>
    </row>
    <row r="33" spans="1:14" ht="15" customHeight="1">
      <c r="A33" s="287">
        <v>8</v>
      </c>
      <c r="B33" s="112">
        <f>'男子(様式1)'!B25</f>
        <v>0</v>
      </c>
      <c r="C33" s="110">
        <f>'男子(様式1)'!D25</f>
        <v>0</v>
      </c>
      <c r="D33" s="116"/>
      <c r="E33" s="308"/>
      <c r="F33" s="309"/>
      <c r="G33" s="290"/>
      <c r="H33" s="293"/>
      <c r="I33" s="293"/>
      <c r="J33" s="295"/>
      <c r="K33" s="314"/>
      <c r="L33" s="315"/>
      <c r="M33" s="292"/>
      <c r="N33" s="71"/>
    </row>
    <row r="34" spans="1:14" ht="22.5" customHeight="1">
      <c r="A34" s="289"/>
      <c r="B34" s="297">
        <f>'男子(様式1)'!C25</f>
        <v>0</v>
      </c>
      <c r="C34" s="298"/>
      <c r="D34" s="303"/>
      <c r="E34" s="304"/>
      <c r="F34" s="305"/>
      <c r="G34" s="291"/>
      <c r="H34" s="294"/>
      <c r="I34" s="294"/>
      <c r="J34" s="296"/>
      <c r="K34" s="311"/>
      <c r="L34" s="313"/>
      <c r="M34" s="286"/>
      <c r="N34" s="71">
        <f>IF(H34=0,"",(IF(OR(H34=H$20,H34=H$22,H34=H$24,H34=H$26,H34=H$28,H34=H$30,H34=H$32,H34=H$36,H34=H$38),"重複","")))</f>
      </c>
    </row>
    <row r="35" spans="1:14" ht="15" customHeight="1">
      <c r="A35" s="287">
        <v>9</v>
      </c>
      <c r="B35" s="112">
        <f>'男子(様式1)'!B26</f>
        <v>0</v>
      </c>
      <c r="C35" s="110">
        <f>'男子(様式1)'!D26</f>
        <v>0</v>
      </c>
      <c r="D35" s="116"/>
      <c r="E35" s="308"/>
      <c r="F35" s="309"/>
      <c r="G35" s="290"/>
      <c r="H35" s="293"/>
      <c r="I35" s="293"/>
      <c r="J35" s="295"/>
      <c r="K35" s="314"/>
      <c r="L35" s="315"/>
      <c r="M35" s="292"/>
      <c r="N35" s="71"/>
    </row>
    <row r="36" spans="1:14" ht="22.5" customHeight="1">
      <c r="A36" s="289"/>
      <c r="B36" s="297">
        <f>'男子(様式1)'!C26</f>
        <v>0</v>
      </c>
      <c r="C36" s="298"/>
      <c r="D36" s="303"/>
      <c r="E36" s="304"/>
      <c r="F36" s="305"/>
      <c r="G36" s="291"/>
      <c r="H36" s="294"/>
      <c r="I36" s="294"/>
      <c r="J36" s="296"/>
      <c r="K36" s="311"/>
      <c r="L36" s="313"/>
      <c r="M36" s="286"/>
      <c r="N36" s="71">
        <f>IF(H36=0,"",(IF(OR(H36=H$20,H36=H$22,H36=H$24,H36=H$26,H36=H$28,H36=H$30,H36=H$32,H36=H$34,H36=H$38),"重複","")))</f>
      </c>
    </row>
    <row r="37" spans="1:14" ht="15" customHeight="1">
      <c r="A37" s="287">
        <v>10</v>
      </c>
      <c r="B37" s="112">
        <f>'男子(様式1)'!B27</f>
        <v>0</v>
      </c>
      <c r="C37" s="110">
        <f>'男子(様式1)'!D27</f>
        <v>0</v>
      </c>
      <c r="D37" s="116"/>
      <c r="E37" s="308"/>
      <c r="F37" s="309"/>
      <c r="G37" s="290"/>
      <c r="H37" s="293"/>
      <c r="I37" s="293"/>
      <c r="J37" s="295"/>
      <c r="K37" s="314"/>
      <c r="L37" s="315"/>
      <c r="M37" s="292"/>
      <c r="N37" s="71"/>
    </row>
    <row r="38" spans="1:14" ht="22.5" customHeight="1" thickBot="1">
      <c r="A38" s="288"/>
      <c r="B38" s="326">
        <f>'男子(様式1)'!C27</f>
        <v>0</v>
      </c>
      <c r="C38" s="327"/>
      <c r="D38" s="323"/>
      <c r="E38" s="324"/>
      <c r="F38" s="325"/>
      <c r="G38" s="317"/>
      <c r="H38" s="318"/>
      <c r="I38" s="318"/>
      <c r="J38" s="319"/>
      <c r="K38" s="322"/>
      <c r="L38" s="321"/>
      <c r="M38" s="320"/>
      <c r="N38" s="71">
        <f>IF(H38=0,"",(IF(OR(H38=H$20,H38=H$22,H38=H$24,H38=H$26,H38=H$28,H38=H$30,H38=H$32,H38=H$34,H38=H$36),"重複","")))</f>
      </c>
    </row>
    <row r="39" spans="1:5" ht="6" customHeight="1">
      <c r="A39" s="3"/>
      <c r="B39" s="54"/>
      <c r="C39" s="54"/>
      <c r="D39" s="55"/>
      <c r="E39" s="3"/>
    </row>
    <row r="40" spans="1:3" ht="6" customHeight="1">
      <c r="A40" s="3"/>
      <c r="B40" s="60"/>
      <c r="C40" s="60"/>
    </row>
    <row r="41" spans="1:13" ht="13.5">
      <c r="A41" s="56"/>
      <c r="B41" s="56" t="s">
        <v>24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6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7.25">
      <c r="A43" s="56"/>
      <c r="B43" s="56"/>
      <c r="C43" s="56"/>
      <c r="D43" s="56"/>
      <c r="E43" s="56"/>
      <c r="F43" s="57" t="s">
        <v>21</v>
      </c>
      <c r="G43" s="56" t="s">
        <v>4</v>
      </c>
      <c r="H43" s="136"/>
      <c r="I43" s="136"/>
      <c r="J43" s="136"/>
      <c r="K43" s="58"/>
      <c r="L43" s="56" t="s">
        <v>5</v>
      </c>
      <c r="M43" s="56"/>
    </row>
    <row r="44" spans="1:13" ht="7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13.5">
      <c r="A45" s="56"/>
      <c r="B45" s="56" t="s">
        <v>23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ht="6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7.25">
      <c r="A47" s="56"/>
      <c r="B47" s="56"/>
      <c r="C47" s="56"/>
      <c r="D47" s="56"/>
      <c r="E47" s="56"/>
      <c r="F47" s="57" t="s">
        <v>22</v>
      </c>
      <c r="G47" s="56" t="s">
        <v>4</v>
      </c>
      <c r="H47" s="136"/>
      <c r="I47" s="136"/>
      <c r="J47" s="136"/>
      <c r="K47" s="58"/>
      <c r="L47" s="56" t="s">
        <v>5</v>
      </c>
      <c r="M47" s="56"/>
    </row>
    <row r="48" spans="2:13" ht="9.75" customHeight="1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2" ht="13.5">
      <c r="A49" s="94" t="s">
        <v>170</v>
      </c>
      <c r="B49" t="s">
        <v>184</v>
      </c>
    </row>
    <row r="50" ht="6" customHeight="1">
      <c r="A50" s="56"/>
    </row>
    <row r="51" spans="1:2" ht="13.5">
      <c r="A51" s="95" t="s">
        <v>170</v>
      </c>
      <c r="B51" t="s">
        <v>172</v>
      </c>
    </row>
    <row r="52" spans="1:13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7.25">
      <c r="A53" s="6"/>
      <c r="B53" s="6"/>
      <c r="C53" s="6"/>
      <c r="D53" s="6"/>
      <c r="E53" s="6"/>
      <c r="F53" s="8"/>
      <c r="G53" s="6"/>
      <c r="H53" s="233"/>
      <c r="I53" s="233"/>
      <c r="J53" s="233"/>
      <c r="K53" s="7"/>
      <c r="L53" s="6"/>
      <c r="M53" s="6"/>
    </row>
    <row r="54" spans="1:13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</sheetData>
  <sheetProtection password="DD03" sheet="1" selectLockedCells="1"/>
  <mergeCells count="135">
    <mergeCell ref="A10:B11"/>
    <mergeCell ref="E27:F27"/>
    <mergeCell ref="E29:F29"/>
    <mergeCell ref="E31:F31"/>
    <mergeCell ref="B18:C18"/>
    <mergeCell ref="D30:F30"/>
    <mergeCell ref="D26:F26"/>
    <mergeCell ref="D11:F11"/>
    <mergeCell ref="E25:F25"/>
    <mergeCell ref="D24:F24"/>
    <mergeCell ref="B36:C36"/>
    <mergeCell ref="B38:C38"/>
    <mergeCell ref="A7:C7"/>
    <mergeCell ref="A8:C8"/>
    <mergeCell ref="A9:C9"/>
    <mergeCell ref="E17:F17"/>
    <mergeCell ref="E19:F19"/>
    <mergeCell ref="E21:F21"/>
    <mergeCell ref="B16:C16"/>
    <mergeCell ref="D7:E7"/>
    <mergeCell ref="K33:K34"/>
    <mergeCell ref="G31:G32"/>
    <mergeCell ref="B28:C28"/>
    <mergeCell ref="B30:C30"/>
    <mergeCell ref="B32:C32"/>
    <mergeCell ref="B34:C34"/>
    <mergeCell ref="D34:F34"/>
    <mergeCell ref="D28:F28"/>
    <mergeCell ref="E33:F33"/>
    <mergeCell ref="J27:J28"/>
    <mergeCell ref="L33:L34"/>
    <mergeCell ref="M33:M34"/>
    <mergeCell ref="L37:L38"/>
    <mergeCell ref="B22:C22"/>
    <mergeCell ref="B24:C24"/>
    <mergeCell ref="B26:C26"/>
    <mergeCell ref="K37:K38"/>
    <mergeCell ref="K35:K36"/>
    <mergeCell ref="D38:F38"/>
    <mergeCell ref="K29:K30"/>
    <mergeCell ref="L35:L36"/>
    <mergeCell ref="M35:M36"/>
    <mergeCell ref="D36:F36"/>
    <mergeCell ref="G37:G38"/>
    <mergeCell ref="H37:I38"/>
    <mergeCell ref="J37:J38"/>
    <mergeCell ref="E35:F35"/>
    <mergeCell ref="E37:F37"/>
    <mergeCell ref="M37:M38"/>
    <mergeCell ref="G35:G36"/>
    <mergeCell ref="H35:I36"/>
    <mergeCell ref="L31:L32"/>
    <mergeCell ref="J35:J36"/>
    <mergeCell ref="D32:F32"/>
    <mergeCell ref="G33:G34"/>
    <mergeCell ref="H33:I34"/>
    <mergeCell ref="J33:J34"/>
    <mergeCell ref="H31:I32"/>
    <mergeCell ref="J31:J32"/>
    <mergeCell ref="K31:K32"/>
    <mergeCell ref="L29:L30"/>
    <mergeCell ref="M29:M30"/>
    <mergeCell ref="M31:M32"/>
    <mergeCell ref="G29:G30"/>
    <mergeCell ref="H29:I30"/>
    <mergeCell ref="J29:J30"/>
    <mergeCell ref="K27:K28"/>
    <mergeCell ref="L27:L28"/>
    <mergeCell ref="K23:K24"/>
    <mergeCell ref="L23:L24"/>
    <mergeCell ref="M23:M24"/>
    <mergeCell ref="J25:J26"/>
    <mergeCell ref="K25:K26"/>
    <mergeCell ref="M25:M26"/>
    <mergeCell ref="M27:M28"/>
    <mergeCell ref="L25:L26"/>
    <mergeCell ref="K19:K20"/>
    <mergeCell ref="D20:F20"/>
    <mergeCell ref="L19:L20"/>
    <mergeCell ref="J21:J22"/>
    <mergeCell ref="K21:K22"/>
    <mergeCell ref="L21:L22"/>
    <mergeCell ref="J19:J20"/>
    <mergeCell ref="G25:G26"/>
    <mergeCell ref="D22:F22"/>
    <mergeCell ref="A27:A28"/>
    <mergeCell ref="G19:G20"/>
    <mergeCell ref="H19:I20"/>
    <mergeCell ref="G21:G22"/>
    <mergeCell ref="H21:I22"/>
    <mergeCell ref="E23:F23"/>
    <mergeCell ref="H25:I26"/>
    <mergeCell ref="H27:I28"/>
    <mergeCell ref="B20:C20"/>
    <mergeCell ref="H53:J53"/>
    <mergeCell ref="H43:J43"/>
    <mergeCell ref="H47:J47"/>
    <mergeCell ref="D16:F16"/>
    <mergeCell ref="A19:A20"/>
    <mergeCell ref="A21:A22"/>
    <mergeCell ref="A23:A24"/>
    <mergeCell ref="A35:A36"/>
    <mergeCell ref="A25:A26"/>
    <mergeCell ref="M19:M20"/>
    <mergeCell ref="A37:A38"/>
    <mergeCell ref="A29:A30"/>
    <mergeCell ref="A31:A32"/>
    <mergeCell ref="G27:G28"/>
    <mergeCell ref="A33:A34"/>
    <mergeCell ref="M21:M22"/>
    <mergeCell ref="G23:G24"/>
    <mergeCell ref="H23:I24"/>
    <mergeCell ref="J23:J24"/>
    <mergeCell ref="G11:I11"/>
    <mergeCell ref="J11:M11"/>
    <mergeCell ref="J16:L18"/>
    <mergeCell ref="D18:F18"/>
    <mergeCell ref="M16:M18"/>
    <mergeCell ref="G16:G18"/>
    <mergeCell ref="A16:A17"/>
    <mergeCell ref="H16:I18"/>
    <mergeCell ref="F7:M7"/>
    <mergeCell ref="D8:H8"/>
    <mergeCell ref="I8:M8"/>
    <mergeCell ref="D9:H9"/>
    <mergeCell ref="I9:M9"/>
    <mergeCell ref="D10:F10"/>
    <mergeCell ref="G10:I10"/>
    <mergeCell ref="J10:M10"/>
    <mergeCell ref="A2:M2"/>
    <mergeCell ref="D5:M5"/>
    <mergeCell ref="D6:I6"/>
    <mergeCell ref="J6:M6"/>
    <mergeCell ref="A5:C5"/>
    <mergeCell ref="A6:C6"/>
  </mergeCells>
  <conditionalFormatting sqref="D5:M9 J10:J11 G10:G11 D10:E11 C19 C21 B19:B38 C23:C37 B23:C23 B25:C37">
    <cfRule type="cellIs" priority="5" dxfId="3" operator="equal" stopIfTrue="1">
      <formula>0</formula>
    </cfRule>
  </conditionalFormatting>
  <dataValidations count="23">
    <dataValidation type="whole" allowBlank="1" showErrorMessage="1" imeMode="off" sqref="H21:I38">
      <formula1>1</formula1>
      <formula2>10</formula2>
    </dataValidation>
    <dataValidation type="textLength" allowBlank="1" showInputMessage="1" showErrorMessage="1" prompt="郵便番号" imeMode="off" sqref="D7:E7">
      <formula1>8</formula1>
      <formula2>8</formula2>
    </dataValidation>
    <dataValidation allowBlank="1" showInputMessage="1" showErrorMessage="1" prompt="学校番号" imeMode="off" sqref="D5:M5"/>
    <dataValidation allowBlank="1" showInputMessage="1" showErrorMessage="1" prompt="応援役員１" imeMode="hiragana" sqref="D10:F10"/>
    <dataValidation allowBlank="1" showInputMessage="1" showErrorMessage="1" prompt="応援役員２" imeMode="on" sqref="G10:I10"/>
    <dataValidation allowBlank="1" showInputMessage="1" showErrorMessage="1" prompt="応援役員３" imeMode="on" sqref="J10:M10"/>
    <dataValidation allowBlank="1" showInputMessage="1" showErrorMessage="1" prompt="応援役員４" imeMode="hiragana" sqref="D11:F11"/>
    <dataValidation allowBlank="1" showInputMessage="1" showErrorMessage="1" prompt="応援役員５" imeMode="on" sqref="G11:I11"/>
    <dataValidation allowBlank="1" showInputMessage="1" showErrorMessage="1" prompt="応援役員６" imeMode="on" sqref="J11:M11"/>
    <dataValidation allowBlank="1" showInputMessage="1" showErrorMessage="1" promptTitle="ｾｲ ﾒｲ" prompt="ｾｲとﾒｲの間に半角スペースを入れる" imeMode="halfKatakana" sqref="E29 E25 E21 E35 E33 C19 E23 E27 E31 E19 C21 C23 E37:F37 C25 C27 C29 C31 C33 C35 C37"/>
    <dataValidation allowBlank="1" showInputMessage="1" showErrorMessage="1" imeMode="off" sqref="G21:G38"/>
    <dataValidation allowBlank="1" showInputMessage="1" showErrorMessage="1" prompt="学校ＦＡＸ番号" imeMode="off" sqref="I8:M9"/>
    <dataValidation allowBlank="1" showInputMessage="1" showErrorMessage="1" prompt="学校電話番号" imeMode="off" sqref="D8:H9"/>
    <dataValidation allowBlank="1" showInputMessage="1" showErrorMessage="1" prompt="学校名(略称)" imeMode="hiragana" sqref="J6:M6"/>
    <dataValidation allowBlank="1" showInputMessage="1" showErrorMessage="1" prompt="学校名(正式名称)" imeMode="hiragana" sqref="D6:I6"/>
    <dataValidation allowBlank="1" showInputMessage="1" showErrorMessage="1" prompt="住所" imeMode="hiragana" sqref="F7"/>
    <dataValidation allowBlank="1" showInputMessage="1" showErrorMessage="1" promptTitle="姓　名" prompt="姓と名の間に全角スペースを入れる" imeMode="on" sqref="D20:E20 D22:E22 B34:E34 B30:E30 B26:E26 D38:F38 B24:E24 B28:E28 B32:E32 B20 B22 B38 B36:E36"/>
    <dataValidation allowBlank="1" showInputMessage="1" showErrorMessage="1" promptTitle="登録番号" prompt="陸連登録の番号" imeMode="off" sqref="D19 B23 B25 B27 B29 B33 B35 B37"/>
    <dataValidation allowBlank="1" showInputMessage="1" showErrorMessage="1" promptTitle="登録番号" prompt="陸連登録の番号&#10;" imeMode="off" sqref="B19"/>
    <dataValidation allowBlank="1" showInputMessage="1" showErrorMessage="1" promptTitle="登録番号" prompt="陸連登録の番号" imeMode="off" sqref="B21"/>
    <dataValidation allowBlank="1" showInputMessage="1" showErrorMessage="1" promptTitle="登録番号" prompt="陸連登録の番号" imeMode="off" sqref="D21 D23 D25 D27 D29 D31 D33 D35"/>
    <dataValidation allowBlank="1" showInputMessage="1" showErrorMessage="1" promptTitle="登録番号" prompt="陸連登録の番号" imeMode="off" sqref="D37"/>
    <dataValidation allowBlank="1" showInputMessage="1" showErrorMessage="1" promptTitle="登録番号" prompt="陸連登録の番号" imeMode="off" sqref="B31"/>
  </dataValidations>
  <printOptions horizontalCentered="1" verticalCentered="1"/>
  <pageMargins left="0.6692913385826772" right="0.3937007874015748" top="0.7086614173228347" bottom="0.8661417322834646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9"/>
  <sheetViews>
    <sheetView zoomScale="85" zoomScaleNormal="85" zoomScaleSheetLayoutView="100" zoomScalePageLayoutView="0" workbookViewId="0" topLeftCell="A1">
      <selection activeCell="C17" sqref="C17:D17"/>
    </sheetView>
  </sheetViews>
  <sheetFormatPr defaultColWidth="9.00390625" defaultRowHeight="13.5"/>
  <cols>
    <col min="1" max="1" width="6.875" style="0" customWidth="1"/>
    <col min="2" max="2" width="19.375" style="0" customWidth="1"/>
    <col min="3" max="4" width="10.00390625" style="0" customWidth="1"/>
    <col min="5" max="6" width="5.00390625" style="0" customWidth="1"/>
    <col min="7" max="7" width="10.00390625" style="0" customWidth="1"/>
    <col min="8" max="10" width="3.75390625" style="0" customWidth="1"/>
    <col min="11" max="11" width="8.75390625" style="0" customWidth="1"/>
    <col min="12" max="12" width="6.50390625" style="0" customWidth="1"/>
    <col min="13" max="13" width="2.50390625" style="0" customWidth="1"/>
    <col min="14" max="14" width="1.25" style="0" customWidth="1"/>
    <col min="16" max="16" width="17.50390625" style="0" customWidth="1"/>
    <col min="17" max="17" width="3.75390625" style="0" customWidth="1"/>
    <col min="18" max="18" width="1.25" style="0" customWidth="1"/>
    <col min="19" max="19" width="2.50390625" style="0" customWidth="1"/>
  </cols>
  <sheetData>
    <row r="1" spans="1:11" ht="2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81"/>
    </row>
    <row r="2" spans="1:11" ht="21">
      <c r="A2" s="205" t="str">
        <f>LEFT('男子(様式1)'!$A$3,24)&amp;"競技者変更届"</f>
        <v>平成28年度　岡山県高等学校駅伝競走大会　男子　競技者変更届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 customHeight="1">
      <c r="A3" s="17"/>
      <c r="B3" s="6"/>
      <c r="C3" s="6"/>
      <c r="D3" s="6"/>
      <c r="E3" s="6"/>
      <c r="F3" s="6"/>
      <c r="G3" s="17"/>
      <c r="H3" s="17"/>
      <c r="I3" s="17"/>
      <c r="J3" s="6"/>
      <c r="K3" s="6"/>
    </row>
    <row r="4" spans="1:11" ht="11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6.25" customHeight="1">
      <c r="A5" s="206" t="s">
        <v>12</v>
      </c>
      <c r="B5" s="208"/>
      <c r="C5" s="222">
        <f>'男子(様式1)'!D6</f>
        <v>0</v>
      </c>
      <c r="D5" s="223"/>
      <c r="E5" s="223"/>
      <c r="F5" s="223"/>
      <c r="G5" s="223"/>
      <c r="H5" s="223"/>
      <c r="I5" s="223"/>
      <c r="J5" s="223"/>
      <c r="K5" s="224"/>
    </row>
    <row r="6" spans="1:11" ht="26.25" customHeight="1">
      <c r="A6" s="143" t="s">
        <v>126</v>
      </c>
      <c r="B6" s="145"/>
      <c r="C6" s="240">
        <f>'男子(様式1)'!D7</f>
        <v>0</v>
      </c>
      <c r="D6" s="241"/>
      <c r="E6" s="241"/>
      <c r="F6" s="241"/>
      <c r="G6" s="241"/>
      <c r="H6" s="148" t="str">
        <f>'男子(様式1)'!I7</f>
        <v>　</v>
      </c>
      <c r="I6" s="149"/>
      <c r="J6" s="149"/>
      <c r="K6" s="150"/>
    </row>
    <row r="7" spans="1:11" ht="26.25" customHeight="1">
      <c r="A7" s="143" t="s">
        <v>7</v>
      </c>
      <c r="B7" s="145"/>
      <c r="C7" s="15">
        <f>'男子(様式1)'!D8</f>
        <v>0</v>
      </c>
      <c r="D7" s="240">
        <f>'男子(様式1)'!E8</f>
        <v>0</v>
      </c>
      <c r="E7" s="241"/>
      <c r="F7" s="241"/>
      <c r="G7" s="241"/>
      <c r="H7" s="241"/>
      <c r="I7" s="241"/>
      <c r="J7" s="241"/>
      <c r="K7" s="262"/>
    </row>
    <row r="8" spans="1:11" ht="26.25" customHeight="1" thickBot="1">
      <c r="A8" s="209" t="s">
        <v>8</v>
      </c>
      <c r="B8" s="211"/>
      <c r="C8" s="212">
        <f>'男子(様式1)'!D9</f>
        <v>0</v>
      </c>
      <c r="D8" s="213"/>
      <c r="E8" s="213"/>
      <c r="F8" s="214"/>
      <c r="G8" s="213">
        <f>'男子(様式1)'!H9</f>
        <v>0</v>
      </c>
      <c r="H8" s="213"/>
      <c r="I8" s="213"/>
      <c r="J8" s="213"/>
      <c r="K8" s="215"/>
    </row>
    <row r="9" spans="1:11" ht="26.25" customHeight="1" thickBot="1">
      <c r="A9" s="242" t="s">
        <v>9</v>
      </c>
      <c r="B9" s="244"/>
      <c r="C9" s="263">
        <f>'男子(様式1)'!D10</f>
        <v>0</v>
      </c>
      <c r="D9" s="264"/>
      <c r="E9" s="264"/>
      <c r="F9" s="265"/>
      <c r="G9" s="213">
        <f>'男子(様式1)'!H10</f>
        <v>0</v>
      </c>
      <c r="H9" s="213"/>
      <c r="I9" s="213"/>
      <c r="J9" s="213"/>
      <c r="K9" s="215"/>
    </row>
    <row r="10" spans="1:11" ht="22.5" customHeight="1" hidden="1">
      <c r="A10" s="216" t="s">
        <v>13</v>
      </c>
      <c r="B10" s="218"/>
      <c r="C10" s="249">
        <f>'男子(様式1)'!D11</f>
        <v>0</v>
      </c>
      <c r="D10" s="250"/>
      <c r="E10" s="251">
        <f>'男子(様式1)'!F11</f>
        <v>0</v>
      </c>
      <c r="F10" s="252"/>
      <c r="G10" s="253"/>
      <c r="H10" s="250">
        <f>'男子(様式1)'!I11</f>
        <v>0</v>
      </c>
      <c r="I10" s="250"/>
      <c r="J10" s="250"/>
      <c r="K10" s="254"/>
    </row>
    <row r="11" spans="1:19" ht="22.5" customHeight="1" hidden="1" thickBot="1">
      <c r="A11" s="219"/>
      <c r="B11" s="221"/>
      <c r="C11" s="259">
        <f>'男子(様式1)'!D12</f>
        <v>0</v>
      </c>
      <c r="D11" s="260"/>
      <c r="E11" s="260">
        <f>'男子(様式1)'!F12</f>
        <v>0</v>
      </c>
      <c r="F11" s="260"/>
      <c r="G11" s="260"/>
      <c r="H11" s="260">
        <f>'男子(様式1)'!I12</f>
        <v>0</v>
      </c>
      <c r="I11" s="260"/>
      <c r="J11" s="260"/>
      <c r="K11" s="261"/>
      <c r="M11" s="67"/>
      <c r="N11" s="67"/>
      <c r="O11" s="80" t="s">
        <v>140</v>
      </c>
      <c r="P11" s="80"/>
      <c r="Q11" s="67"/>
      <c r="R11" s="67"/>
      <c r="S11" s="67"/>
    </row>
    <row r="12" spans="1:11" ht="10.5" customHeight="1">
      <c r="A12" s="6"/>
      <c r="B12" s="18"/>
      <c r="C12" s="19"/>
      <c r="D12" s="19"/>
      <c r="E12" s="19"/>
      <c r="F12" s="19"/>
      <c r="G12" s="19"/>
      <c r="H12" s="19"/>
      <c r="I12" s="19"/>
      <c r="J12" s="19"/>
      <c r="K12" s="6"/>
    </row>
    <row r="13" spans="1:11" ht="9" customHeight="1">
      <c r="A13" s="6"/>
      <c r="B13" s="18"/>
      <c r="C13" s="20"/>
      <c r="D13" s="20"/>
      <c r="E13" s="20"/>
      <c r="F13" s="20"/>
      <c r="G13" s="20"/>
      <c r="H13" s="20"/>
      <c r="I13" s="20"/>
      <c r="J13" s="6"/>
      <c r="K13" s="6"/>
    </row>
    <row r="14" spans="1:11" ht="13.5" customHeight="1">
      <c r="A14" s="6"/>
      <c r="B14" s="6" t="s">
        <v>169</v>
      </c>
      <c r="C14" s="6"/>
      <c r="D14" s="6" t="s">
        <v>183</v>
      </c>
      <c r="E14" s="6"/>
      <c r="F14" s="6"/>
      <c r="G14" s="6"/>
      <c r="H14" s="6"/>
      <c r="I14" s="6"/>
      <c r="J14" s="6"/>
      <c r="K14" s="6"/>
    </row>
    <row r="15" spans="1:12" ht="9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1">
        <f>IF(F15=0,"",(IF(OR(F15=F$16,F15=F$17,F15=F$18,F15=F$19,F15=F$20,F15=F$21,F15=F$22,F15=F$23,F15=F$24),"重複","")))</f>
      </c>
    </row>
    <row r="16" spans="1:12" ht="23.25" customHeight="1" thickBot="1">
      <c r="A16" s="68" t="s">
        <v>173</v>
      </c>
      <c r="B16" s="96" t="s">
        <v>181</v>
      </c>
      <c r="C16" s="340" t="s">
        <v>182</v>
      </c>
      <c r="D16" s="341"/>
      <c r="E16" s="341" t="s">
        <v>174</v>
      </c>
      <c r="F16" s="341"/>
      <c r="G16" s="341"/>
      <c r="H16" s="341"/>
      <c r="I16" s="341"/>
      <c r="J16" s="341"/>
      <c r="K16" s="365"/>
      <c r="L16" s="71">
        <f>IF(F16=0,"",(IF(OR(F16=F$15,F16=F$17,F16=F$18,F16=F$19,F16=F$20,F16=F$21,F16=F$22,F16=F$23,F16=F$24),"重複","")))</f>
      </c>
    </row>
    <row r="17" spans="1:12" ht="37.5" customHeight="1">
      <c r="A17" s="72" t="s">
        <v>141</v>
      </c>
      <c r="B17" s="73">
        <f>'男子(様式2)'!Q17</f>
      </c>
      <c r="C17" s="342"/>
      <c r="D17" s="343"/>
      <c r="E17" s="366"/>
      <c r="F17" s="367"/>
      <c r="G17" s="367"/>
      <c r="H17" s="367"/>
      <c r="I17" s="367"/>
      <c r="J17" s="367"/>
      <c r="K17" s="368"/>
      <c r="L17" s="71">
        <f>IF(F17=0,"",(IF(OR(F17=F$18,F17=F$19,F17=F$20,F17=F$21,F17=F$22,F17=F$23,F17=F$24,F17=F$25,F17=F$26),"重複","")))</f>
      </c>
    </row>
    <row r="18" spans="1:12" ht="37.5" customHeight="1">
      <c r="A18" s="75" t="s">
        <v>142</v>
      </c>
      <c r="B18" s="73">
        <f>'男子(様式2)'!Q18</f>
      </c>
      <c r="C18" s="338"/>
      <c r="D18" s="339"/>
      <c r="E18" s="354"/>
      <c r="F18" s="355"/>
      <c r="G18" s="355"/>
      <c r="H18" s="355"/>
      <c r="I18" s="355"/>
      <c r="J18" s="355"/>
      <c r="K18" s="356"/>
      <c r="L18" s="71">
        <f>IF(F18=0,"",(IF(OR(F18=F$17,F18=F$19,F18=F$20,F18=F$21,F18=F$22,F18=F$23,F18=F$24,F18=F$25,F18=F$26),"重複","")))</f>
      </c>
    </row>
    <row r="19" spans="1:12" ht="37.5" customHeight="1">
      <c r="A19" s="75" t="s">
        <v>143</v>
      </c>
      <c r="B19" s="73">
        <f>'男子(様式2)'!Q19</f>
      </c>
      <c r="C19" s="338"/>
      <c r="D19" s="339"/>
      <c r="E19" s="354"/>
      <c r="F19" s="355"/>
      <c r="G19" s="355"/>
      <c r="H19" s="355"/>
      <c r="I19" s="355"/>
      <c r="J19" s="355"/>
      <c r="K19" s="356"/>
      <c r="L19" s="71">
        <f>IF(F19=0,"",(IF(OR(F19=F$17,F19=F$18,F19=F$20,F19=F$21,F19=F$22,F19=F$23,F19=F$24,F19=F$25,F19=F$26),"重複","")))</f>
      </c>
    </row>
    <row r="20" spans="1:12" ht="37.5" customHeight="1">
      <c r="A20" s="75" t="s">
        <v>144</v>
      </c>
      <c r="B20" s="73">
        <f>'男子(様式2)'!Q20</f>
      </c>
      <c r="C20" s="338"/>
      <c r="D20" s="339"/>
      <c r="E20" s="354"/>
      <c r="F20" s="355"/>
      <c r="G20" s="355"/>
      <c r="H20" s="355"/>
      <c r="I20" s="355"/>
      <c r="J20" s="355"/>
      <c r="K20" s="356"/>
      <c r="L20" s="71">
        <f>IF(F20=0,"",(IF(OR(F20=F$17,F20=F$18,F20=F$19,F20=F$21,F20=F$22,F20=F$23,F20=F$24,F20=F$25,F20=F$26),"重複","")))</f>
      </c>
    </row>
    <row r="21" spans="1:12" ht="37.5" customHeight="1">
      <c r="A21" s="75" t="s">
        <v>145</v>
      </c>
      <c r="B21" s="73">
        <f>'男子(様式2)'!Q21</f>
      </c>
      <c r="C21" s="338"/>
      <c r="D21" s="339"/>
      <c r="E21" s="354"/>
      <c r="F21" s="355"/>
      <c r="G21" s="355"/>
      <c r="H21" s="355"/>
      <c r="I21" s="355"/>
      <c r="J21" s="355"/>
      <c r="K21" s="356"/>
      <c r="L21" s="71">
        <f>IF(F21=0,"",(IF(OR(F21=F$17,F21=F$18,F21=F$19,F21=F$20,F21=F$22,F21=F$23,F21=F$24,F21=F$25,F21=F$26),"重複","")))</f>
      </c>
    </row>
    <row r="22" spans="1:12" ht="37.5" customHeight="1">
      <c r="A22" s="75" t="s">
        <v>146</v>
      </c>
      <c r="B22" s="73">
        <f>'男子(様式2)'!Q22</f>
      </c>
      <c r="C22" s="338"/>
      <c r="D22" s="339"/>
      <c r="E22" s="354"/>
      <c r="F22" s="355"/>
      <c r="G22" s="355"/>
      <c r="H22" s="355"/>
      <c r="I22" s="355"/>
      <c r="J22" s="355"/>
      <c r="K22" s="356"/>
      <c r="L22" s="71">
        <f>IF(F22=0,"",(IF(OR(F22=F$17,F22=F$18,F22=F$19,F22=F$20,F22=F$21,F22=F$23,F22=F$24,F22=F$25,F22=F$26),"重複","")))</f>
      </c>
    </row>
    <row r="23" spans="1:12" ht="37.5" customHeight="1" thickBot="1">
      <c r="A23" s="77" t="s">
        <v>147</v>
      </c>
      <c r="B23" s="78">
        <f>'男子(様式2)'!Q23</f>
      </c>
      <c r="C23" s="352"/>
      <c r="D23" s="353"/>
      <c r="E23" s="357"/>
      <c r="F23" s="358"/>
      <c r="G23" s="358"/>
      <c r="H23" s="358"/>
      <c r="I23" s="358"/>
      <c r="J23" s="358"/>
      <c r="K23" s="359"/>
      <c r="L23" s="71">
        <f>IF(F23=0,"",(IF(OR(F23=F$17,F23=F$18,F23=F$19,F23=F$20,F23=F$21,F23=F$22,F23=F$24,F23=F$25,F23=F$26),"重複","")))</f>
      </c>
    </row>
    <row r="24" spans="1:12" ht="37.5" customHeight="1">
      <c r="A24" s="72" t="s">
        <v>148</v>
      </c>
      <c r="B24" s="99">
        <f>'男子(様式2)'!Q24</f>
      </c>
      <c r="C24" s="369"/>
      <c r="D24" s="370"/>
      <c r="E24" s="346"/>
      <c r="F24" s="347"/>
      <c r="G24" s="347"/>
      <c r="H24" s="347"/>
      <c r="I24" s="347"/>
      <c r="J24" s="347"/>
      <c r="K24" s="348"/>
      <c r="L24" s="71">
        <f>IF(F24=0,"",(IF(OR(F24=F$17,F24=F$18,F24=F$19,F24=F$20,F24=F$21,F24=F$22,F24=F$23,F24=F$25,F24=F$26),"重複","")))</f>
      </c>
    </row>
    <row r="25" spans="1:12" ht="37.5" customHeight="1">
      <c r="A25" s="75" t="s">
        <v>148</v>
      </c>
      <c r="B25" s="99">
        <f>'男子(様式2)'!Q25</f>
      </c>
      <c r="C25" s="344"/>
      <c r="D25" s="345"/>
      <c r="E25" s="349"/>
      <c r="F25" s="350"/>
      <c r="G25" s="350"/>
      <c r="H25" s="350"/>
      <c r="I25" s="350"/>
      <c r="J25" s="350"/>
      <c r="K25" s="351"/>
      <c r="L25" s="71">
        <f>IF(F25=0,"",(IF(OR(F25=F$17,F25=F$18,F25=F$19,F25=F$20,F25=F$21,F25=F$22,F25=F$23,F25=F$24,F25=F$26),"重複","")))</f>
      </c>
    </row>
    <row r="26" spans="1:12" ht="37.5" customHeight="1" thickBot="1">
      <c r="A26" s="77" t="s">
        <v>148</v>
      </c>
      <c r="B26" s="100">
        <f>'男子(様式2)'!Q26</f>
      </c>
      <c r="C26" s="363"/>
      <c r="D26" s="364"/>
      <c r="E26" s="360"/>
      <c r="F26" s="361"/>
      <c r="G26" s="361"/>
      <c r="H26" s="361"/>
      <c r="I26" s="361"/>
      <c r="J26" s="361"/>
      <c r="K26" s="362"/>
      <c r="L26" s="71">
        <f>IF(F26=0,"",(IF(OR(F26=F$17,F26=F$18,F26=F$19,F26=F$20,F26=F$21,F26=F$22,F26=F$23,F26=F$24,F26=F$25),"重複","")))</f>
      </c>
    </row>
    <row r="27" spans="1:11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4.25">
      <c r="A29" s="97" t="s">
        <v>175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7.25">
      <c r="A30" s="6"/>
      <c r="B30" s="6"/>
      <c r="C30" s="6"/>
      <c r="D30" s="8"/>
      <c r="E30" s="6"/>
      <c r="F30" s="233"/>
      <c r="G30" s="233"/>
      <c r="H30" s="233"/>
      <c r="I30" s="7"/>
      <c r="J30" s="6"/>
      <c r="K30" s="6"/>
    </row>
    <row r="31" spans="1:11" ht="15">
      <c r="A31" s="6"/>
      <c r="B31" s="98" t="s">
        <v>176</v>
      </c>
      <c r="C31" s="6"/>
      <c r="D31" s="6"/>
      <c r="E31" s="6"/>
      <c r="F31" s="6"/>
      <c r="G31" s="6"/>
      <c r="H31" s="6"/>
      <c r="I31" s="6"/>
      <c r="J31" s="6"/>
      <c r="K31" s="6"/>
    </row>
    <row r="32" spans="1:11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98" t="s">
        <v>177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98" t="s">
        <v>180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15">
      <c r="A35" s="6"/>
      <c r="B35" s="98" t="s">
        <v>178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6"/>
      <c r="B36" s="98" t="s">
        <v>179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heetProtection password="DD03" sheet="1" selectLockedCells="1"/>
  <mergeCells count="44">
    <mergeCell ref="E26:K26"/>
    <mergeCell ref="C26:D26"/>
    <mergeCell ref="F30:H30"/>
    <mergeCell ref="E16:K16"/>
    <mergeCell ref="E17:K17"/>
    <mergeCell ref="E18:K18"/>
    <mergeCell ref="E19:K19"/>
    <mergeCell ref="E20:K20"/>
    <mergeCell ref="E21:K21"/>
    <mergeCell ref="C24:D24"/>
    <mergeCell ref="C25:D25"/>
    <mergeCell ref="E24:K24"/>
    <mergeCell ref="E25:K25"/>
    <mergeCell ref="C22:D22"/>
    <mergeCell ref="C23:D23"/>
    <mergeCell ref="E22:K22"/>
    <mergeCell ref="E23:K23"/>
    <mergeCell ref="C20:D20"/>
    <mergeCell ref="C21:D21"/>
    <mergeCell ref="C18:D18"/>
    <mergeCell ref="C19:D19"/>
    <mergeCell ref="C16:D16"/>
    <mergeCell ref="C17:D17"/>
    <mergeCell ref="A10:B11"/>
    <mergeCell ref="C10:D10"/>
    <mergeCell ref="E10:G10"/>
    <mergeCell ref="H10:K10"/>
    <mergeCell ref="C11:D11"/>
    <mergeCell ref="E11:G11"/>
    <mergeCell ref="H11:K11"/>
    <mergeCell ref="A7:B7"/>
    <mergeCell ref="D7:K7"/>
    <mergeCell ref="A8:B8"/>
    <mergeCell ref="C8:F8"/>
    <mergeCell ref="G8:K8"/>
    <mergeCell ref="A9:B9"/>
    <mergeCell ref="C9:F9"/>
    <mergeCell ref="G9:K9"/>
    <mergeCell ref="A2:K2"/>
    <mergeCell ref="A5:B5"/>
    <mergeCell ref="C5:K5"/>
    <mergeCell ref="A6:B6"/>
    <mergeCell ref="C6:G6"/>
    <mergeCell ref="H6:K6"/>
  </mergeCells>
  <conditionalFormatting sqref="H10:H11 E10:E11 C10:C11 C5:K9 E24:E26 A29 A17:B26 C24:C26">
    <cfRule type="cellIs" priority="7" dxfId="3" operator="equal" stopIfTrue="1">
      <formula>0</formula>
    </cfRule>
  </conditionalFormatting>
  <dataValidations count="18">
    <dataValidation type="textLength" allowBlank="1" showInputMessage="1" showErrorMessage="1" prompt="郵便番号" imeMode="off" sqref="C7">
      <formula1>8</formula1>
      <formula2>8</formula2>
    </dataValidation>
    <dataValidation allowBlank="1" showInputMessage="1" showErrorMessage="1" prompt="学校番号" imeMode="off" sqref="C5:K5"/>
    <dataValidation allowBlank="1" showInputMessage="1" showErrorMessage="1" prompt="応援役員１" imeMode="hiragana" sqref="C10:D10"/>
    <dataValidation allowBlank="1" showInputMessage="1" showErrorMessage="1" prompt="応援役員２" imeMode="on" sqref="E10:G10"/>
    <dataValidation allowBlank="1" showInputMessage="1" showErrorMessage="1" prompt="応援役員３" imeMode="on" sqref="H10:K10"/>
    <dataValidation allowBlank="1" showInputMessage="1" showErrorMessage="1" prompt="応援役員４" imeMode="hiragana" sqref="C11:D11"/>
    <dataValidation allowBlank="1" showInputMessage="1" showErrorMessage="1" prompt="応援役員５" imeMode="on" sqref="E11:G11"/>
    <dataValidation allowBlank="1" showInputMessage="1" showErrorMessage="1" prompt="応援役員６" imeMode="on" sqref="H11:K11"/>
    <dataValidation allowBlank="1" showInputMessage="1" showErrorMessage="1" imeMode="halfKatakana" sqref="C16:D16"/>
    <dataValidation allowBlank="1" showInputMessage="1" showErrorMessage="1" imeMode="off" sqref="E24:E26"/>
    <dataValidation allowBlank="1" showInputMessage="1" showErrorMessage="1" prompt="学校ＦＡＸ番号" imeMode="off" sqref="G8:K9"/>
    <dataValidation allowBlank="1" showInputMessage="1" showErrorMessage="1" prompt="学校電話番号" imeMode="off" sqref="C8:F9"/>
    <dataValidation allowBlank="1" showInputMessage="1" showErrorMessage="1" prompt="学校名(略称)" imeMode="hiragana" sqref="H6:K6"/>
    <dataValidation allowBlank="1" showInputMessage="1" showErrorMessage="1" prompt="学校名(正式名称)" imeMode="hiragana" sqref="C6:G6"/>
    <dataValidation allowBlank="1" showInputMessage="1" showErrorMessage="1" prompt="住所" imeMode="hiragana" sqref="D7"/>
    <dataValidation allowBlank="1" showInputMessage="1" showErrorMessage="1" promptTitle="姓　名" prompt="姓と名の間に全角スペースを入れる" imeMode="on" sqref="B17:B24"/>
    <dataValidation allowBlank="1" showInputMessage="1" showErrorMessage="1" promptTitle="姓　名" prompt="姓と名の間に全角スペースを入れる" imeMode="hiragana" sqref="C17:C26"/>
    <dataValidation allowBlank="1" showInputMessage="1" showErrorMessage="1" imeMode="on" sqref="E17:K23"/>
  </dataValidations>
  <printOptions horizontalCentered="1" verticalCentered="1"/>
  <pageMargins left="0.6692913385826772" right="0.3937007874015748" top="0.7086614173228347" bottom="0.8661417322834646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75390625" style="42" customWidth="1"/>
    <col min="2" max="2" width="9.00390625" style="43" customWidth="1"/>
    <col min="3" max="3" width="9.00390625" style="44" customWidth="1"/>
    <col min="4" max="4" width="9.00390625" style="43" customWidth="1"/>
    <col min="5" max="5" width="3.75390625" style="53" customWidth="1"/>
    <col min="6" max="6" width="9.00390625" style="45" customWidth="1"/>
    <col min="7" max="7" width="9.00390625" style="46" customWidth="1"/>
    <col min="8" max="8" width="9.00390625" style="43" customWidth="1"/>
    <col min="9" max="9" width="9.00390625" style="44" customWidth="1"/>
    <col min="10" max="10" width="9.00390625" style="43" customWidth="1"/>
    <col min="11" max="11" width="9.00390625" style="44" customWidth="1"/>
    <col min="12" max="12" width="9.00390625" style="43" customWidth="1"/>
    <col min="13" max="13" width="9.00390625" style="44" customWidth="1"/>
    <col min="14" max="16384" width="9.00390625" style="42" customWidth="1"/>
  </cols>
  <sheetData>
    <row r="1" spans="1:13" ht="13.5">
      <c r="A1" s="42" t="s">
        <v>26</v>
      </c>
      <c r="D1" s="46"/>
      <c r="E1" s="43"/>
      <c r="F1" s="44"/>
      <c r="G1" s="43"/>
      <c r="H1" s="44"/>
      <c r="I1" s="43"/>
      <c r="J1" s="44"/>
      <c r="K1" s="42"/>
      <c r="L1" s="42"/>
      <c r="M1" s="42"/>
    </row>
    <row r="2" spans="1:13" ht="13.5" hidden="1">
      <c r="A2" s="42">
        <v>0</v>
      </c>
      <c r="B2" s="43" t="s">
        <v>122</v>
      </c>
      <c r="D2" s="46"/>
      <c r="E2" s="43"/>
      <c r="F2" s="44"/>
      <c r="G2" s="43"/>
      <c r="H2" s="44"/>
      <c r="I2" s="43"/>
      <c r="J2" s="44"/>
      <c r="K2" s="42"/>
      <c r="L2" s="42"/>
      <c r="M2" s="42"/>
    </row>
    <row r="3" spans="1:13" ht="13.5">
      <c r="A3" s="47">
        <v>1</v>
      </c>
      <c r="B3" s="48" t="s">
        <v>27</v>
      </c>
      <c r="D3" s="46"/>
      <c r="E3" s="43"/>
      <c r="F3" s="44"/>
      <c r="G3" s="43"/>
      <c r="H3" s="44"/>
      <c r="I3" s="43"/>
      <c r="J3" s="44"/>
      <c r="K3" s="42"/>
      <c r="L3" s="42"/>
      <c r="M3" s="42"/>
    </row>
    <row r="4" spans="1:13" ht="13.5">
      <c r="A4" s="47">
        <v>2</v>
      </c>
      <c r="B4" s="49" t="s">
        <v>29</v>
      </c>
      <c r="D4" s="46"/>
      <c r="E4" s="43"/>
      <c r="F4" s="44"/>
      <c r="G4" s="43"/>
      <c r="H4" s="44"/>
      <c r="I4" s="43"/>
      <c r="J4" s="44"/>
      <c r="K4" s="42"/>
      <c r="L4" s="42"/>
      <c r="M4" s="42"/>
    </row>
    <row r="5" spans="1:13" ht="13.5">
      <c r="A5" s="47">
        <v>3</v>
      </c>
      <c r="B5" s="50" t="s">
        <v>28</v>
      </c>
      <c r="D5" s="46"/>
      <c r="E5" s="43"/>
      <c r="F5" s="44"/>
      <c r="G5" s="43"/>
      <c r="H5" s="44"/>
      <c r="I5" s="43"/>
      <c r="J5" s="44"/>
      <c r="K5" s="42"/>
      <c r="L5" s="42"/>
      <c r="M5" s="42"/>
    </row>
    <row r="6" spans="1:13" ht="13.5">
      <c r="A6" s="47">
        <v>4</v>
      </c>
      <c r="B6" s="48" t="s">
        <v>30</v>
      </c>
      <c r="D6" s="46"/>
      <c r="E6" s="43"/>
      <c r="F6" s="44"/>
      <c r="G6" s="43"/>
      <c r="H6" s="44"/>
      <c r="I6" s="43"/>
      <c r="J6" s="44"/>
      <c r="K6" s="42"/>
      <c r="L6" s="42"/>
      <c r="M6" s="42"/>
    </row>
    <row r="7" spans="1:13" ht="13.5">
      <c r="A7" s="47">
        <v>5</v>
      </c>
      <c r="B7" s="51" t="s">
        <v>32</v>
      </c>
      <c r="D7" s="46"/>
      <c r="E7" s="43"/>
      <c r="F7" s="44"/>
      <c r="G7" s="43"/>
      <c r="H7" s="44"/>
      <c r="I7" s="43"/>
      <c r="J7" s="44"/>
      <c r="K7" s="42"/>
      <c r="L7" s="42"/>
      <c r="M7" s="42"/>
    </row>
    <row r="8" spans="1:13" ht="13.5">
      <c r="A8" s="47">
        <v>6</v>
      </c>
      <c r="B8" s="49" t="s">
        <v>34</v>
      </c>
      <c r="D8" s="46"/>
      <c r="E8" s="43"/>
      <c r="F8" s="44"/>
      <c r="G8" s="43"/>
      <c r="H8" s="44"/>
      <c r="I8" s="43"/>
      <c r="J8" s="44"/>
      <c r="K8" s="42"/>
      <c r="L8" s="42"/>
      <c r="M8" s="42"/>
    </row>
    <row r="9" spans="1:13" ht="13.5">
      <c r="A9" s="47">
        <v>7</v>
      </c>
      <c r="B9" s="48" t="s">
        <v>36</v>
      </c>
      <c r="D9" s="46"/>
      <c r="E9" s="43"/>
      <c r="F9" s="44"/>
      <c r="G9" s="43"/>
      <c r="H9" s="44"/>
      <c r="I9" s="43"/>
      <c r="J9" s="44"/>
      <c r="K9" s="42"/>
      <c r="L9" s="42"/>
      <c r="M9" s="42"/>
    </row>
    <row r="10" spans="1:13" ht="13.5">
      <c r="A10" s="47">
        <v>8</v>
      </c>
      <c r="B10" s="48" t="s">
        <v>38</v>
      </c>
      <c r="D10" s="46"/>
      <c r="E10" s="43"/>
      <c r="F10" s="44"/>
      <c r="G10" s="43"/>
      <c r="H10" s="44"/>
      <c r="I10" s="43"/>
      <c r="J10" s="44"/>
      <c r="K10" s="42"/>
      <c r="L10" s="42"/>
      <c r="M10" s="42"/>
    </row>
    <row r="11" spans="1:13" ht="13.5">
      <c r="A11" s="47">
        <v>9</v>
      </c>
      <c r="B11" s="48" t="s">
        <v>40</v>
      </c>
      <c r="D11" s="46"/>
      <c r="E11" s="43"/>
      <c r="F11" s="44"/>
      <c r="G11" s="43"/>
      <c r="H11" s="44"/>
      <c r="I11" s="43"/>
      <c r="J11" s="44"/>
      <c r="K11" s="42"/>
      <c r="L11" s="42"/>
      <c r="M11" s="42"/>
    </row>
    <row r="12" spans="1:13" ht="13.5">
      <c r="A12" s="47">
        <v>10</v>
      </c>
      <c r="B12" s="48" t="s">
        <v>42</v>
      </c>
      <c r="D12" s="46"/>
      <c r="E12" s="43"/>
      <c r="F12" s="44"/>
      <c r="G12" s="43"/>
      <c r="H12" s="44"/>
      <c r="I12" s="43"/>
      <c r="J12" s="44"/>
      <c r="K12" s="42"/>
      <c r="L12" s="42"/>
      <c r="M12" s="42"/>
    </row>
    <row r="13" spans="1:13" ht="13.5">
      <c r="A13" s="47">
        <v>11</v>
      </c>
      <c r="B13" s="48" t="s">
        <v>44</v>
      </c>
      <c r="D13" s="46"/>
      <c r="E13" s="43"/>
      <c r="F13" s="44"/>
      <c r="G13" s="43"/>
      <c r="H13" s="44"/>
      <c r="I13" s="43"/>
      <c r="J13" s="44"/>
      <c r="K13" s="42"/>
      <c r="L13" s="42"/>
      <c r="M13" s="42"/>
    </row>
    <row r="14" spans="1:13" ht="13.5">
      <c r="A14" s="47">
        <v>12</v>
      </c>
      <c r="B14" s="48" t="s">
        <v>45</v>
      </c>
      <c r="D14" s="46"/>
      <c r="E14" s="43"/>
      <c r="F14" s="44"/>
      <c r="G14" s="43"/>
      <c r="H14" s="44"/>
      <c r="I14" s="43"/>
      <c r="J14" s="44"/>
      <c r="K14" s="42"/>
      <c r="L14" s="42"/>
      <c r="M14" s="42"/>
    </row>
    <row r="15" spans="1:13" ht="13.5">
      <c r="A15" s="47">
        <v>13</v>
      </c>
      <c r="B15" s="51" t="s">
        <v>47</v>
      </c>
      <c r="D15" s="46"/>
      <c r="E15" s="43"/>
      <c r="F15" s="44"/>
      <c r="G15" s="43"/>
      <c r="H15" s="44"/>
      <c r="I15" s="43"/>
      <c r="J15" s="44"/>
      <c r="K15" s="42"/>
      <c r="L15" s="42"/>
      <c r="M15" s="42"/>
    </row>
    <row r="16" spans="1:13" ht="13.5">
      <c r="A16" s="47">
        <v>14</v>
      </c>
      <c r="B16" s="48" t="s">
        <v>49</v>
      </c>
      <c r="D16" s="46"/>
      <c r="E16" s="43"/>
      <c r="F16" s="44"/>
      <c r="G16" s="43"/>
      <c r="H16" s="44"/>
      <c r="I16" s="43"/>
      <c r="J16" s="44"/>
      <c r="K16" s="42"/>
      <c r="L16" s="42"/>
      <c r="M16" s="42"/>
    </row>
    <row r="17" spans="1:13" ht="13.5">
      <c r="A17" s="47">
        <v>15</v>
      </c>
      <c r="B17" s="51" t="s">
        <v>51</v>
      </c>
      <c r="D17" s="46"/>
      <c r="E17" s="43"/>
      <c r="F17" s="44"/>
      <c r="G17" s="43"/>
      <c r="H17" s="44"/>
      <c r="I17" s="43"/>
      <c r="J17" s="44"/>
      <c r="K17" s="42"/>
      <c r="L17" s="42"/>
      <c r="M17" s="42"/>
    </row>
    <row r="18" spans="1:13" ht="13.5">
      <c r="A18" s="47">
        <v>16</v>
      </c>
      <c r="B18" s="48" t="s">
        <v>53</v>
      </c>
      <c r="D18" s="46"/>
      <c r="E18" s="43"/>
      <c r="F18" s="44"/>
      <c r="G18" s="43"/>
      <c r="H18" s="44"/>
      <c r="I18" s="43"/>
      <c r="J18" s="44"/>
      <c r="K18" s="42"/>
      <c r="L18" s="42"/>
      <c r="M18" s="42"/>
    </row>
    <row r="19" spans="1:13" ht="13.5">
      <c r="A19" s="47">
        <v>17</v>
      </c>
      <c r="B19" s="48" t="s">
        <v>55</v>
      </c>
      <c r="D19" s="46"/>
      <c r="E19" s="43"/>
      <c r="F19" s="44"/>
      <c r="G19" s="43"/>
      <c r="H19" s="44"/>
      <c r="I19" s="43"/>
      <c r="J19" s="44"/>
      <c r="K19" s="42"/>
      <c r="L19" s="42"/>
      <c r="M19" s="42"/>
    </row>
    <row r="20" spans="1:13" ht="13.5">
      <c r="A20" s="47">
        <v>18</v>
      </c>
      <c r="B20" s="44" t="s">
        <v>56</v>
      </c>
      <c r="D20" s="46"/>
      <c r="E20" s="43"/>
      <c r="F20" s="44"/>
      <c r="G20" s="43"/>
      <c r="H20" s="44"/>
      <c r="I20" s="43"/>
      <c r="J20" s="44"/>
      <c r="K20" s="42"/>
      <c r="L20" s="42"/>
      <c r="M20" s="42"/>
    </row>
    <row r="21" spans="1:13" ht="13.5">
      <c r="A21" s="47">
        <v>19</v>
      </c>
      <c r="B21" s="44" t="s">
        <v>41</v>
      </c>
      <c r="D21" s="46"/>
      <c r="E21" s="43"/>
      <c r="F21" s="44"/>
      <c r="G21" s="43"/>
      <c r="H21" s="44"/>
      <c r="I21" s="43"/>
      <c r="J21" s="44"/>
      <c r="K21" s="42"/>
      <c r="L21" s="42"/>
      <c r="M21" s="42"/>
    </row>
    <row r="22" spans="1:13" ht="13.5">
      <c r="A22" s="47">
        <v>20</v>
      </c>
      <c r="B22" s="44" t="s">
        <v>58</v>
      </c>
      <c r="D22" s="46"/>
      <c r="E22" s="43"/>
      <c r="F22" s="44"/>
      <c r="G22" s="43"/>
      <c r="H22" s="44"/>
      <c r="I22" s="43"/>
      <c r="J22" s="44"/>
      <c r="K22" s="42"/>
      <c r="L22" s="42"/>
      <c r="M22" s="42"/>
    </row>
    <row r="23" spans="1:13" ht="13.5">
      <c r="A23" s="47">
        <v>21</v>
      </c>
      <c r="B23" s="44" t="s">
        <v>35</v>
      </c>
      <c r="D23" s="46"/>
      <c r="E23" s="43"/>
      <c r="F23" s="44"/>
      <c r="G23" s="43"/>
      <c r="H23" s="44"/>
      <c r="I23" s="43"/>
      <c r="J23" s="44"/>
      <c r="K23" s="42"/>
      <c r="L23" s="42"/>
      <c r="M23" s="42"/>
    </row>
    <row r="24" spans="1:13" ht="13.5">
      <c r="A24" s="47">
        <v>22</v>
      </c>
      <c r="B24" s="44" t="s">
        <v>61</v>
      </c>
      <c r="D24" s="46"/>
      <c r="E24" s="43"/>
      <c r="F24" s="44"/>
      <c r="G24" s="43"/>
      <c r="H24" s="44"/>
      <c r="I24" s="43"/>
      <c r="J24" s="44"/>
      <c r="K24" s="42"/>
      <c r="L24" s="42"/>
      <c r="M24" s="42"/>
    </row>
    <row r="25" spans="1:13" ht="13.5">
      <c r="A25" s="47">
        <v>23</v>
      </c>
      <c r="B25" s="44" t="s">
        <v>33</v>
      </c>
      <c r="D25" s="46"/>
      <c r="E25" s="43"/>
      <c r="F25" s="44"/>
      <c r="G25" s="43"/>
      <c r="H25" s="44"/>
      <c r="I25" s="43"/>
      <c r="J25" s="44"/>
      <c r="K25" s="42"/>
      <c r="L25" s="42"/>
      <c r="M25" s="42"/>
    </row>
    <row r="26" spans="1:13" ht="13.5">
      <c r="A26" s="47">
        <v>24</v>
      </c>
      <c r="B26" s="44" t="s">
        <v>62</v>
      </c>
      <c r="D26" s="46"/>
      <c r="E26" s="43"/>
      <c r="F26" s="44"/>
      <c r="G26" s="43"/>
      <c r="H26" s="44"/>
      <c r="I26" s="43"/>
      <c r="J26" s="44"/>
      <c r="K26" s="42"/>
      <c r="L26" s="42"/>
      <c r="M26" s="42"/>
    </row>
    <row r="27" spans="1:13" ht="13.5">
      <c r="A27" s="47">
        <v>25</v>
      </c>
      <c r="B27" s="52" t="s">
        <v>64</v>
      </c>
      <c r="D27" s="46"/>
      <c r="E27" s="43"/>
      <c r="F27" s="44"/>
      <c r="G27" s="43"/>
      <c r="H27" s="44"/>
      <c r="I27" s="43"/>
      <c r="J27" s="44"/>
      <c r="K27" s="42"/>
      <c r="L27" s="42"/>
      <c r="M27" s="42"/>
    </row>
    <row r="28" spans="1:13" ht="13.5">
      <c r="A28" s="47">
        <v>26</v>
      </c>
      <c r="B28" s="52" t="s">
        <v>65</v>
      </c>
      <c r="D28" s="46"/>
      <c r="E28" s="43"/>
      <c r="F28" s="44"/>
      <c r="G28" s="43"/>
      <c r="H28" s="44"/>
      <c r="I28" s="43"/>
      <c r="J28" s="44"/>
      <c r="K28" s="42"/>
      <c r="L28" s="42"/>
      <c r="M28" s="42"/>
    </row>
    <row r="29" spans="1:13" ht="13.5">
      <c r="A29" s="47">
        <v>27</v>
      </c>
      <c r="B29" s="52" t="s">
        <v>37</v>
      </c>
      <c r="D29" s="46"/>
      <c r="E29" s="43"/>
      <c r="F29" s="44"/>
      <c r="G29" s="43"/>
      <c r="H29" s="44"/>
      <c r="I29" s="43"/>
      <c r="J29" s="44"/>
      <c r="K29" s="42"/>
      <c r="L29" s="42"/>
      <c r="M29" s="42"/>
    </row>
    <row r="30" spans="1:13" ht="13.5">
      <c r="A30" s="47">
        <v>28</v>
      </c>
      <c r="B30" s="44" t="s">
        <v>31</v>
      </c>
      <c r="D30" s="46"/>
      <c r="E30" s="43"/>
      <c r="F30" s="44"/>
      <c r="G30" s="43"/>
      <c r="H30" s="44"/>
      <c r="I30" s="43"/>
      <c r="J30" s="44"/>
      <c r="K30" s="42"/>
      <c r="L30" s="42"/>
      <c r="M30" s="42"/>
    </row>
    <row r="31" spans="1:13" ht="13.5">
      <c r="A31" s="47">
        <v>29</v>
      </c>
      <c r="B31" s="52" t="s">
        <v>69</v>
      </c>
      <c r="D31" s="46"/>
      <c r="E31" s="43"/>
      <c r="F31" s="44"/>
      <c r="G31" s="43"/>
      <c r="H31" s="44"/>
      <c r="I31" s="43"/>
      <c r="J31" s="44"/>
      <c r="K31" s="42"/>
      <c r="L31" s="42"/>
      <c r="M31" s="42"/>
    </row>
    <row r="32" spans="1:13" ht="13.5">
      <c r="A32" s="47">
        <v>30</v>
      </c>
      <c r="B32" s="44" t="s">
        <v>71</v>
      </c>
      <c r="D32" s="46"/>
      <c r="E32" s="43"/>
      <c r="F32" s="44"/>
      <c r="G32" s="43"/>
      <c r="H32" s="44"/>
      <c r="I32" s="43"/>
      <c r="J32" s="44"/>
      <c r="K32" s="42"/>
      <c r="L32" s="42"/>
      <c r="M32" s="42"/>
    </row>
    <row r="33" spans="1:13" ht="13.5">
      <c r="A33" s="47">
        <v>31</v>
      </c>
      <c r="B33" s="52" t="s">
        <v>73</v>
      </c>
      <c r="D33" s="46"/>
      <c r="E33" s="43"/>
      <c r="F33" s="44"/>
      <c r="G33" s="43"/>
      <c r="H33" s="44"/>
      <c r="I33" s="43"/>
      <c r="J33" s="44"/>
      <c r="K33" s="42"/>
      <c r="L33" s="42"/>
      <c r="M33" s="42"/>
    </row>
    <row r="34" spans="1:13" ht="13.5">
      <c r="A34" s="47">
        <v>32</v>
      </c>
      <c r="B34" s="44" t="s">
        <v>72</v>
      </c>
      <c r="D34" s="46"/>
      <c r="E34" s="43"/>
      <c r="F34" s="44"/>
      <c r="G34" s="43"/>
      <c r="H34" s="44"/>
      <c r="I34" s="43"/>
      <c r="J34" s="44"/>
      <c r="K34" s="42"/>
      <c r="L34" s="42"/>
      <c r="M34" s="42"/>
    </row>
    <row r="35" spans="1:13" ht="13.5">
      <c r="A35" s="47">
        <v>33</v>
      </c>
      <c r="B35" s="52" t="s">
        <v>75</v>
      </c>
      <c r="D35" s="46"/>
      <c r="E35" s="43"/>
      <c r="F35" s="44"/>
      <c r="G35" s="43"/>
      <c r="H35" s="44"/>
      <c r="I35" s="43"/>
      <c r="J35" s="44"/>
      <c r="K35" s="42"/>
      <c r="L35" s="42"/>
      <c r="M35" s="42"/>
    </row>
    <row r="36" spans="1:13" ht="13.5">
      <c r="A36" s="47">
        <v>34</v>
      </c>
      <c r="B36" s="52" t="s">
        <v>59</v>
      </c>
      <c r="D36" s="46"/>
      <c r="E36" s="43"/>
      <c r="F36" s="44"/>
      <c r="G36" s="43"/>
      <c r="H36" s="44"/>
      <c r="I36" s="43"/>
      <c r="J36" s="44"/>
      <c r="K36" s="42"/>
      <c r="L36" s="42"/>
      <c r="M36" s="42"/>
    </row>
    <row r="37" spans="1:13" ht="13.5">
      <c r="A37" s="47">
        <v>35</v>
      </c>
      <c r="B37" s="44" t="s">
        <v>74</v>
      </c>
      <c r="D37" s="46"/>
      <c r="E37" s="43"/>
      <c r="F37" s="44"/>
      <c r="G37" s="43"/>
      <c r="H37" s="44"/>
      <c r="I37" s="43"/>
      <c r="J37" s="44"/>
      <c r="K37" s="42"/>
      <c r="L37" s="42"/>
      <c r="M37" s="42"/>
    </row>
    <row r="38" spans="1:13" ht="13.5">
      <c r="A38" s="47">
        <v>36</v>
      </c>
      <c r="B38" s="52" t="s">
        <v>54</v>
      </c>
      <c r="D38" s="46"/>
      <c r="E38" s="43"/>
      <c r="F38" s="44"/>
      <c r="G38" s="43"/>
      <c r="H38" s="44"/>
      <c r="I38" s="43"/>
      <c r="J38" s="44"/>
      <c r="K38" s="42"/>
      <c r="L38" s="42"/>
      <c r="M38" s="42"/>
    </row>
    <row r="39" spans="1:13" ht="13.5">
      <c r="A39" s="47">
        <v>37</v>
      </c>
      <c r="B39" s="44" t="s">
        <v>78</v>
      </c>
      <c r="D39" s="46"/>
      <c r="E39" s="43"/>
      <c r="F39" s="44"/>
      <c r="G39" s="43"/>
      <c r="H39" s="44"/>
      <c r="I39" s="43"/>
      <c r="J39" s="44"/>
      <c r="K39" s="42"/>
      <c r="L39" s="42"/>
      <c r="M39" s="42"/>
    </row>
    <row r="40" spans="1:13" ht="13.5">
      <c r="A40" s="47">
        <v>38</v>
      </c>
      <c r="B40" s="52" t="s">
        <v>80</v>
      </c>
      <c r="D40" s="46"/>
      <c r="E40" s="43"/>
      <c r="F40" s="44"/>
      <c r="G40" s="43"/>
      <c r="H40" s="44"/>
      <c r="I40" s="43"/>
      <c r="J40" s="44"/>
      <c r="K40" s="42"/>
      <c r="L40" s="42"/>
      <c r="M40" s="42"/>
    </row>
    <row r="41" spans="1:13" ht="13.5">
      <c r="A41" s="47">
        <v>39</v>
      </c>
      <c r="B41" s="52" t="s">
        <v>81</v>
      </c>
      <c r="D41" s="46"/>
      <c r="E41" s="43"/>
      <c r="F41" s="44"/>
      <c r="G41" s="43"/>
      <c r="H41" s="44"/>
      <c r="I41" s="43"/>
      <c r="J41" s="44"/>
      <c r="K41" s="42"/>
      <c r="L41" s="42"/>
      <c r="M41" s="42"/>
    </row>
    <row r="42" spans="1:13" ht="13.5">
      <c r="A42" s="47">
        <v>40</v>
      </c>
      <c r="B42" s="52" t="s">
        <v>82</v>
      </c>
      <c r="D42" s="46"/>
      <c r="E42" s="43"/>
      <c r="F42" s="44"/>
      <c r="G42" s="43"/>
      <c r="H42" s="44"/>
      <c r="I42" s="43"/>
      <c r="J42" s="44"/>
      <c r="K42" s="42"/>
      <c r="L42" s="42"/>
      <c r="M42" s="42"/>
    </row>
    <row r="43" spans="1:13" ht="13.5">
      <c r="A43" s="47">
        <v>41</v>
      </c>
      <c r="B43" s="52" t="s">
        <v>84</v>
      </c>
      <c r="D43" s="46"/>
      <c r="E43" s="43"/>
      <c r="F43" s="44"/>
      <c r="G43" s="43"/>
      <c r="H43" s="44"/>
      <c r="I43" s="43"/>
      <c r="J43" s="44"/>
      <c r="K43" s="42"/>
      <c r="L43" s="42"/>
      <c r="M43" s="42"/>
    </row>
    <row r="44" spans="1:13" ht="13.5">
      <c r="A44" s="47">
        <v>42</v>
      </c>
      <c r="B44" s="52" t="s">
        <v>86</v>
      </c>
      <c r="D44" s="46"/>
      <c r="E44" s="43"/>
      <c r="F44" s="44"/>
      <c r="G44" s="43"/>
      <c r="H44" s="44"/>
      <c r="I44" s="43"/>
      <c r="J44" s="44"/>
      <c r="K44" s="42"/>
      <c r="L44" s="42"/>
      <c r="M44" s="42"/>
    </row>
    <row r="45" spans="1:13" ht="13.5">
      <c r="A45" s="47">
        <v>43</v>
      </c>
      <c r="B45" s="52" t="s">
        <v>88</v>
      </c>
      <c r="D45" s="46"/>
      <c r="E45" s="43"/>
      <c r="F45" s="44"/>
      <c r="G45" s="43"/>
      <c r="H45" s="44"/>
      <c r="I45" s="43"/>
      <c r="J45" s="44"/>
      <c r="K45" s="42"/>
      <c r="L45" s="42"/>
      <c r="M45" s="42"/>
    </row>
    <row r="46" spans="1:13" ht="13.5">
      <c r="A46" s="47">
        <v>44</v>
      </c>
      <c r="B46" s="52" t="s">
        <v>89</v>
      </c>
      <c r="D46" s="46"/>
      <c r="E46" s="43"/>
      <c r="F46" s="44"/>
      <c r="G46" s="43"/>
      <c r="H46" s="44"/>
      <c r="I46" s="43"/>
      <c r="J46" s="44"/>
      <c r="K46" s="42"/>
      <c r="L46" s="42"/>
      <c r="M46" s="42"/>
    </row>
    <row r="47" spans="1:13" ht="13.5">
      <c r="A47" s="47">
        <v>45</v>
      </c>
      <c r="B47" s="52" t="s">
        <v>90</v>
      </c>
      <c r="D47" s="46"/>
      <c r="E47" s="43"/>
      <c r="F47" s="44"/>
      <c r="G47" s="43"/>
      <c r="H47" s="44"/>
      <c r="I47" s="43"/>
      <c r="J47" s="44"/>
      <c r="K47" s="42"/>
      <c r="L47" s="42"/>
      <c r="M47" s="42"/>
    </row>
    <row r="48" spans="1:13" ht="13.5">
      <c r="A48" s="47">
        <v>46</v>
      </c>
      <c r="B48" s="52" t="s">
        <v>92</v>
      </c>
      <c r="D48" s="46"/>
      <c r="E48" s="43"/>
      <c r="F48" s="44"/>
      <c r="G48" s="43"/>
      <c r="H48" s="44"/>
      <c r="I48" s="43"/>
      <c r="J48" s="44"/>
      <c r="K48" s="42"/>
      <c r="L48" s="42"/>
      <c r="M48" s="42"/>
    </row>
    <row r="49" spans="1:13" ht="13.5">
      <c r="A49" s="47">
        <v>47</v>
      </c>
      <c r="B49" s="52" t="s">
        <v>94</v>
      </c>
      <c r="D49" s="46"/>
      <c r="E49" s="43"/>
      <c r="F49" s="44"/>
      <c r="G49" s="43"/>
      <c r="H49" s="44"/>
      <c r="I49" s="43"/>
      <c r="J49" s="44"/>
      <c r="K49" s="42"/>
      <c r="L49" s="42"/>
      <c r="M49" s="42"/>
    </row>
    <row r="50" spans="1:13" ht="13.5">
      <c r="A50" s="47">
        <v>48</v>
      </c>
      <c r="B50" s="52" t="s">
        <v>96</v>
      </c>
      <c r="D50" s="46"/>
      <c r="E50" s="43"/>
      <c r="F50" s="44"/>
      <c r="G50" s="43"/>
      <c r="H50" s="44"/>
      <c r="I50" s="43"/>
      <c r="J50" s="44"/>
      <c r="K50" s="42"/>
      <c r="L50" s="42"/>
      <c r="M50" s="42"/>
    </row>
    <row r="51" spans="1:13" ht="13.5">
      <c r="A51" s="47">
        <v>49</v>
      </c>
      <c r="B51" s="44" t="s">
        <v>52</v>
      </c>
      <c r="D51" s="46"/>
      <c r="E51" s="43"/>
      <c r="F51" s="44"/>
      <c r="G51" s="43"/>
      <c r="H51" s="44"/>
      <c r="I51" s="43"/>
      <c r="J51" s="44"/>
      <c r="K51" s="42"/>
      <c r="L51" s="42"/>
      <c r="M51" s="42"/>
    </row>
    <row r="52" spans="1:13" ht="13.5">
      <c r="A52" s="47">
        <v>50</v>
      </c>
      <c r="B52" s="52" t="s">
        <v>98</v>
      </c>
      <c r="D52" s="46"/>
      <c r="E52" s="43"/>
      <c r="F52" s="44"/>
      <c r="G52" s="43"/>
      <c r="H52" s="44"/>
      <c r="I52" s="43"/>
      <c r="J52" s="44"/>
      <c r="K52" s="42"/>
      <c r="L52" s="42"/>
      <c r="M52" s="42"/>
    </row>
    <row r="53" spans="1:13" ht="13.5">
      <c r="A53" s="47">
        <v>51</v>
      </c>
      <c r="B53" s="52" t="s">
        <v>63</v>
      </c>
      <c r="D53" s="46"/>
      <c r="E53" s="43"/>
      <c r="F53" s="44"/>
      <c r="G53" s="43"/>
      <c r="H53" s="44"/>
      <c r="I53" s="43"/>
      <c r="J53" s="44"/>
      <c r="K53" s="42"/>
      <c r="L53" s="42"/>
      <c r="M53" s="42"/>
    </row>
    <row r="54" spans="1:13" ht="13.5">
      <c r="A54" s="47">
        <v>52</v>
      </c>
      <c r="B54" s="52" t="s">
        <v>99</v>
      </c>
      <c r="D54" s="46"/>
      <c r="E54" s="43"/>
      <c r="F54" s="44"/>
      <c r="G54" s="43"/>
      <c r="H54" s="44"/>
      <c r="I54" s="43"/>
      <c r="J54" s="44"/>
      <c r="K54" s="42"/>
      <c r="L54" s="42"/>
      <c r="M54" s="42"/>
    </row>
    <row r="55" spans="1:13" ht="13.5">
      <c r="A55" s="47">
        <v>53</v>
      </c>
      <c r="B55" s="52" t="s">
        <v>48</v>
      </c>
      <c r="D55" s="46"/>
      <c r="E55" s="43"/>
      <c r="F55" s="44"/>
      <c r="G55" s="43"/>
      <c r="H55" s="44"/>
      <c r="I55" s="43"/>
      <c r="J55" s="44"/>
      <c r="K55" s="42"/>
      <c r="L55" s="42"/>
      <c r="M55" s="42"/>
    </row>
    <row r="56" spans="1:13" ht="13.5">
      <c r="A56" s="47">
        <v>54</v>
      </c>
      <c r="B56" s="44" t="s">
        <v>91</v>
      </c>
      <c r="D56" s="46"/>
      <c r="E56" s="43"/>
      <c r="F56" s="44"/>
      <c r="G56" s="43"/>
      <c r="H56" s="44"/>
      <c r="I56" s="43"/>
      <c r="J56" s="44"/>
      <c r="K56" s="42"/>
      <c r="L56" s="42"/>
      <c r="M56" s="42"/>
    </row>
    <row r="57" spans="1:13" ht="13.5">
      <c r="A57" s="47">
        <v>55</v>
      </c>
      <c r="B57" s="52" t="s">
        <v>102</v>
      </c>
      <c r="D57" s="46"/>
      <c r="E57" s="43"/>
      <c r="F57" s="44"/>
      <c r="G57" s="43"/>
      <c r="H57" s="44"/>
      <c r="I57" s="43"/>
      <c r="J57" s="44"/>
      <c r="K57" s="42"/>
      <c r="L57" s="42"/>
      <c r="M57" s="42"/>
    </row>
    <row r="58" spans="1:13" ht="13.5">
      <c r="A58" s="47">
        <v>56</v>
      </c>
      <c r="B58" s="52" t="s">
        <v>83</v>
      </c>
      <c r="D58" s="46"/>
      <c r="E58" s="43"/>
      <c r="F58" s="44"/>
      <c r="G58" s="43"/>
      <c r="H58" s="44"/>
      <c r="I58" s="43"/>
      <c r="J58" s="44"/>
      <c r="K58" s="42"/>
      <c r="L58" s="42"/>
      <c r="M58" s="42"/>
    </row>
    <row r="59" spans="1:13" ht="13.5">
      <c r="A59" s="47">
        <v>57</v>
      </c>
      <c r="B59" s="52" t="s">
        <v>104</v>
      </c>
      <c r="D59" s="46"/>
      <c r="E59" s="43"/>
      <c r="F59" s="44"/>
      <c r="G59" s="43"/>
      <c r="H59" s="44"/>
      <c r="I59" s="43"/>
      <c r="J59" s="44"/>
      <c r="K59" s="42"/>
      <c r="L59" s="42"/>
      <c r="M59" s="42"/>
    </row>
    <row r="60" spans="1:13" ht="13.5">
      <c r="A60" s="47">
        <v>58</v>
      </c>
      <c r="B60" s="52" t="s">
        <v>105</v>
      </c>
      <c r="D60" s="46"/>
      <c r="E60" s="43"/>
      <c r="F60" s="44"/>
      <c r="G60" s="43"/>
      <c r="H60" s="44"/>
      <c r="I60" s="43"/>
      <c r="J60" s="44"/>
      <c r="K60" s="42"/>
      <c r="L60" s="42"/>
      <c r="M60" s="42"/>
    </row>
    <row r="61" spans="1:13" ht="13.5">
      <c r="A61" s="47">
        <v>59</v>
      </c>
      <c r="B61" s="52" t="s">
        <v>103</v>
      </c>
      <c r="D61" s="46"/>
      <c r="E61" s="43"/>
      <c r="F61" s="44"/>
      <c r="G61" s="43"/>
      <c r="H61" s="44"/>
      <c r="I61" s="43"/>
      <c r="J61" s="44"/>
      <c r="K61" s="42"/>
      <c r="L61" s="42"/>
      <c r="M61" s="42"/>
    </row>
    <row r="62" spans="1:13" ht="13.5">
      <c r="A62" s="47">
        <v>60</v>
      </c>
      <c r="B62" s="52" t="s">
        <v>107</v>
      </c>
      <c r="D62" s="46"/>
      <c r="E62" s="43"/>
      <c r="F62" s="44"/>
      <c r="G62" s="43"/>
      <c r="H62" s="44"/>
      <c r="I62" s="43"/>
      <c r="J62" s="44"/>
      <c r="K62" s="42"/>
      <c r="L62" s="42"/>
      <c r="M62" s="42"/>
    </row>
    <row r="63" spans="1:13" ht="13.5">
      <c r="A63" s="47">
        <v>61</v>
      </c>
      <c r="B63" s="52" t="s">
        <v>108</v>
      </c>
      <c r="D63" s="46"/>
      <c r="E63" s="43"/>
      <c r="F63" s="44"/>
      <c r="G63" s="43"/>
      <c r="H63" s="44"/>
      <c r="I63" s="43"/>
      <c r="J63" s="44"/>
      <c r="K63" s="42"/>
      <c r="L63" s="42"/>
      <c r="M63" s="42"/>
    </row>
    <row r="64" spans="1:13" ht="13.5">
      <c r="A64" s="47">
        <v>62</v>
      </c>
      <c r="B64" s="52" t="s">
        <v>109</v>
      </c>
      <c r="D64" s="46"/>
      <c r="E64" s="43"/>
      <c r="F64" s="44"/>
      <c r="G64" s="43"/>
      <c r="H64" s="44"/>
      <c r="I64" s="43"/>
      <c r="J64" s="44"/>
      <c r="K64" s="42"/>
      <c r="L64" s="42"/>
      <c r="M64" s="42"/>
    </row>
    <row r="65" spans="1:13" ht="13.5">
      <c r="A65" s="47">
        <v>63</v>
      </c>
      <c r="B65" s="52" t="s">
        <v>77</v>
      </c>
      <c r="D65" s="46"/>
      <c r="E65" s="43"/>
      <c r="F65" s="44"/>
      <c r="G65" s="43"/>
      <c r="H65" s="44"/>
      <c r="I65" s="43"/>
      <c r="J65" s="44"/>
      <c r="K65" s="42"/>
      <c r="L65" s="42"/>
      <c r="M65" s="42"/>
    </row>
    <row r="66" spans="1:13" ht="13.5">
      <c r="A66" s="47">
        <v>64</v>
      </c>
      <c r="B66" s="52" t="s">
        <v>110</v>
      </c>
      <c r="D66" s="46"/>
      <c r="E66" s="43"/>
      <c r="F66" s="44"/>
      <c r="G66" s="43"/>
      <c r="H66" s="44"/>
      <c r="I66" s="43"/>
      <c r="J66" s="44"/>
      <c r="K66" s="42"/>
      <c r="L66" s="42"/>
      <c r="M66" s="42"/>
    </row>
    <row r="67" spans="1:13" ht="13.5">
      <c r="A67" s="47">
        <v>65</v>
      </c>
      <c r="B67" s="52" t="s">
        <v>46</v>
      </c>
      <c r="D67" s="46"/>
      <c r="E67" s="43"/>
      <c r="F67" s="44"/>
      <c r="G67" s="43"/>
      <c r="H67" s="44"/>
      <c r="I67" s="43"/>
      <c r="J67" s="44"/>
      <c r="K67" s="42"/>
      <c r="L67" s="42"/>
      <c r="M67" s="42"/>
    </row>
    <row r="68" spans="1:13" ht="13.5">
      <c r="A68" s="47">
        <v>66</v>
      </c>
      <c r="B68" s="52" t="s">
        <v>101</v>
      </c>
      <c r="D68" s="46"/>
      <c r="E68" s="43"/>
      <c r="F68" s="44"/>
      <c r="G68" s="43"/>
      <c r="H68" s="44"/>
      <c r="I68" s="43"/>
      <c r="J68" s="44"/>
      <c r="K68" s="42"/>
      <c r="L68" s="42"/>
      <c r="M68" s="42"/>
    </row>
    <row r="69" spans="1:13" ht="13.5">
      <c r="A69" s="47">
        <v>67</v>
      </c>
      <c r="B69" s="44" t="s">
        <v>76</v>
      </c>
      <c r="D69" s="46"/>
      <c r="E69" s="43"/>
      <c r="F69" s="44"/>
      <c r="G69" s="43"/>
      <c r="H69" s="44"/>
      <c r="I69" s="43"/>
      <c r="J69" s="44"/>
      <c r="K69" s="42"/>
      <c r="L69" s="42"/>
      <c r="M69" s="42"/>
    </row>
    <row r="70" spans="1:13" ht="13.5">
      <c r="A70" s="47">
        <v>68</v>
      </c>
      <c r="B70" s="52" t="s">
        <v>79</v>
      </c>
      <c r="D70" s="46"/>
      <c r="E70" s="43"/>
      <c r="F70" s="44"/>
      <c r="G70" s="43"/>
      <c r="H70" s="44"/>
      <c r="I70" s="43"/>
      <c r="J70" s="44"/>
      <c r="K70" s="42"/>
      <c r="L70" s="42"/>
      <c r="M70" s="42"/>
    </row>
    <row r="71" spans="1:13" ht="13.5">
      <c r="A71" s="47">
        <v>69</v>
      </c>
      <c r="B71" s="52" t="s">
        <v>97</v>
      </c>
      <c r="D71" s="46"/>
      <c r="E71" s="43"/>
      <c r="F71" s="44"/>
      <c r="G71" s="43"/>
      <c r="H71" s="44"/>
      <c r="I71" s="43"/>
      <c r="J71" s="44"/>
      <c r="K71" s="42"/>
      <c r="L71" s="42"/>
      <c r="M71" s="42"/>
    </row>
    <row r="72" spans="1:13" ht="13.5">
      <c r="A72" s="47">
        <v>70</v>
      </c>
      <c r="B72" s="52" t="s">
        <v>93</v>
      </c>
      <c r="D72" s="46"/>
      <c r="E72" s="43"/>
      <c r="F72" s="44"/>
      <c r="G72" s="43"/>
      <c r="H72" s="44"/>
      <c r="I72" s="43"/>
      <c r="J72" s="44"/>
      <c r="K72" s="42"/>
      <c r="L72" s="42"/>
      <c r="M72" s="42"/>
    </row>
    <row r="73" spans="1:13" ht="13.5">
      <c r="A73" s="47">
        <v>71</v>
      </c>
      <c r="B73" s="52" t="s">
        <v>112</v>
      </c>
      <c r="D73" s="46"/>
      <c r="E73" s="43"/>
      <c r="F73" s="44"/>
      <c r="G73" s="43"/>
      <c r="H73" s="44"/>
      <c r="I73" s="43"/>
      <c r="J73" s="44"/>
      <c r="K73" s="42"/>
      <c r="L73" s="42"/>
      <c r="M73" s="42"/>
    </row>
    <row r="74" spans="1:13" ht="13.5">
      <c r="A74" s="47">
        <v>72</v>
      </c>
      <c r="B74" s="52" t="s">
        <v>113</v>
      </c>
      <c r="D74" s="46"/>
      <c r="E74" s="43"/>
      <c r="F74" s="44"/>
      <c r="G74" s="43"/>
      <c r="H74" s="44"/>
      <c r="I74" s="43"/>
      <c r="J74" s="44"/>
      <c r="K74" s="42"/>
      <c r="L74" s="42"/>
      <c r="M74" s="42"/>
    </row>
    <row r="75" spans="1:13" ht="13.5">
      <c r="A75" s="47">
        <v>73</v>
      </c>
      <c r="B75" s="44" t="s">
        <v>43</v>
      </c>
      <c r="D75" s="46"/>
      <c r="E75" s="43"/>
      <c r="F75" s="44"/>
      <c r="G75" s="43"/>
      <c r="H75" s="44"/>
      <c r="I75" s="43"/>
      <c r="J75" s="44"/>
      <c r="K75" s="42"/>
      <c r="L75" s="42"/>
      <c r="M75" s="42"/>
    </row>
    <row r="76" spans="1:13" ht="13.5">
      <c r="A76" s="47">
        <v>74</v>
      </c>
      <c r="B76" s="52" t="s">
        <v>106</v>
      </c>
      <c r="D76" s="46"/>
      <c r="E76" s="43"/>
      <c r="F76" s="44"/>
      <c r="G76" s="43"/>
      <c r="H76" s="44"/>
      <c r="I76" s="43"/>
      <c r="J76" s="44"/>
      <c r="K76" s="42"/>
      <c r="L76" s="42"/>
      <c r="M76" s="42"/>
    </row>
    <row r="77" spans="1:13" ht="13.5">
      <c r="A77" s="47">
        <v>75</v>
      </c>
      <c r="B77" s="52" t="s">
        <v>114</v>
      </c>
      <c r="D77" s="46"/>
      <c r="E77" s="43"/>
      <c r="F77" s="44"/>
      <c r="G77" s="43"/>
      <c r="H77" s="44"/>
      <c r="I77" s="43"/>
      <c r="J77" s="44"/>
      <c r="K77" s="42"/>
      <c r="L77" s="42"/>
      <c r="M77" s="42"/>
    </row>
    <row r="78" spans="1:13" ht="13.5">
      <c r="A78" s="47">
        <v>76</v>
      </c>
      <c r="B78" s="52" t="s">
        <v>57</v>
      </c>
      <c r="D78" s="46"/>
      <c r="E78" s="43"/>
      <c r="F78" s="44"/>
      <c r="G78" s="43"/>
      <c r="H78" s="44"/>
      <c r="I78" s="43"/>
      <c r="J78" s="44"/>
      <c r="K78" s="42"/>
      <c r="L78" s="42"/>
      <c r="M78" s="42"/>
    </row>
    <row r="79" spans="1:13" ht="13.5">
      <c r="A79" s="47">
        <v>77</v>
      </c>
      <c r="B79" s="52" t="s">
        <v>70</v>
      </c>
      <c r="D79" s="46"/>
      <c r="E79" s="43"/>
      <c r="F79" s="44"/>
      <c r="G79" s="43"/>
      <c r="H79" s="44"/>
      <c r="I79" s="43"/>
      <c r="J79" s="44"/>
      <c r="K79" s="42"/>
      <c r="L79" s="42"/>
      <c r="M79" s="42"/>
    </row>
    <row r="80" spans="1:13" ht="13.5">
      <c r="A80" s="47">
        <v>78</v>
      </c>
      <c r="B80" s="52" t="s">
        <v>39</v>
      </c>
      <c r="D80" s="46"/>
      <c r="E80" s="43"/>
      <c r="F80" s="44"/>
      <c r="G80" s="43"/>
      <c r="H80" s="44"/>
      <c r="I80" s="43"/>
      <c r="J80" s="44"/>
      <c r="K80" s="42"/>
      <c r="L80" s="42"/>
      <c r="M80" s="42"/>
    </row>
    <row r="81" spans="1:13" ht="13.5">
      <c r="A81" s="47">
        <v>79</v>
      </c>
      <c r="B81" s="52" t="s">
        <v>50</v>
      </c>
      <c r="D81" s="46"/>
      <c r="E81" s="43"/>
      <c r="F81" s="44"/>
      <c r="G81" s="43"/>
      <c r="H81" s="44"/>
      <c r="I81" s="43"/>
      <c r="J81" s="44"/>
      <c r="K81" s="42"/>
      <c r="L81" s="42"/>
      <c r="M81" s="42"/>
    </row>
    <row r="82" spans="1:13" ht="13.5">
      <c r="A82" s="47">
        <v>80</v>
      </c>
      <c r="B82" s="52" t="s">
        <v>66</v>
      </c>
      <c r="D82" s="46"/>
      <c r="E82" s="43"/>
      <c r="F82" s="44"/>
      <c r="G82" s="43"/>
      <c r="H82" s="44"/>
      <c r="I82" s="43"/>
      <c r="J82" s="44"/>
      <c r="K82" s="42"/>
      <c r="L82" s="42"/>
      <c r="M82" s="42"/>
    </row>
    <row r="83" spans="1:13" ht="13.5">
      <c r="A83" s="47">
        <v>81</v>
      </c>
      <c r="B83" s="44" t="s">
        <v>85</v>
      </c>
      <c r="D83" s="46"/>
      <c r="E83" s="43"/>
      <c r="F83" s="44"/>
      <c r="G83" s="43"/>
      <c r="H83" s="44"/>
      <c r="I83" s="43"/>
      <c r="J83" s="44"/>
      <c r="K83" s="42"/>
      <c r="L83" s="42"/>
      <c r="M83" s="42"/>
    </row>
    <row r="84" spans="1:13" ht="13.5">
      <c r="A84" s="47">
        <v>82</v>
      </c>
      <c r="B84" s="52" t="s">
        <v>67</v>
      </c>
      <c r="D84" s="46"/>
      <c r="E84" s="43"/>
      <c r="F84" s="44"/>
      <c r="G84" s="43"/>
      <c r="H84" s="44"/>
      <c r="I84" s="43"/>
      <c r="J84" s="44"/>
      <c r="K84" s="42"/>
      <c r="L84" s="42"/>
      <c r="M84" s="42"/>
    </row>
    <row r="85" spans="1:13" ht="13.5">
      <c r="A85" s="47">
        <v>83</v>
      </c>
      <c r="B85" s="52" t="s">
        <v>100</v>
      </c>
      <c r="D85" s="46"/>
      <c r="E85" s="43"/>
      <c r="F85" s="44"/>
      <c r="G85" s="43"/>
      <c r="H85" s="44"/>
      <c r="I85" s="43"/>
      <c r="J85" s="44"/>
      <c r="K85" s="42"/>
      <c r="L85" s="42"/>
      <c r="M85" s="42"/>
    </row>
    <row r="86" spans="1:13" ht="13.5">
      <c r="A86" s="47">
        <v>84</v>
      </c>
      <c r="B86" s="52" t="s">
        <v>95</v>
      </c>
      <c r="D86" s="46"/>
      <c r="E86" s="43"/>
      <c r="F86" s="44"/>
      <c r="G86" s="43"/>
      <c r="H86" s="44"/>
      <c r="I86" s="43"/>
      <c r="J86" s="44"/>
      <c r="K86" s="42"/>
      <c r="L86" s="42"/>
      <c r="M86" s="42"/>
    </row>
    <row r="87" spans="1:13" ht="13.5">
      <c r="A87" s="47">
        <v>85</v>
      </c>
      <c r="B87" s="44" t="s">
        <v>68</v>
      </c>
      <c r="D87" s="46"/>
      <c r="E87" s="43"/>
      <c r="F87" s="44"/>
      <c r="G87" s="43"/>
      <c r="H87" s="44"/>
      <c r="I87" s="43"/>
      <c r="J87" s="44"/>
      <c r="K87" s="42"/>
      <c r="L87" s="42"/>
      <c r="M87" s="42"/>
    </row>
    <row r="88" spans="1:13" ht="13.5">
      <c r="A88" s="47">
        <v>86</v>
      </c>
      <c r="B88" s="52" t="s">
        <v>115</v>
      </c>
      <c r="D88" s="46"/>
      <c r="E88" s="43"/>
      <c r="F88" s="44"/>
      <c r="G88" s="43"/>
      <c r="H88" s="44"/>
      <c r="I88" s="43"/>
      <c r="J88" s="44"/>
      <c r="K88" s="42"/>
      <c r="L88" s="42"/>
      <c r="M88" s="42"/>
    </row>
    <row r="89" spans="1:13" ht="13.5">
      <c r="A89" s="47">
        <v>87</v>
      </c>
      <c r="B89" s="52" t="s">
        <v>87</v>
      </c>
      <c r="D89" s="46"/>
      <c r="E89" s="43"/>
      <c r="F89" s="44"/>
      <c r="G89" s="43"/>
      <c r="H89" s="44"/>
      <c r="I89" s="43"/>
      <c r="J89" s="44"/>
      <c r="K89" s="42"/>
      <c r="L89" s="42"/>
      <c r="M89" s="42"/>
    </row>
    <row r="90" spans="1:13" ht="13.5">
      <c r="A90" s="47">
        <v>88</v>
      </c>
      <c r="B90" s="52" t="s">
        <v>116</v>
      </c>
      <c r="D90" s="46"/>
      <c r="E90" s="43"/>
      <c r="F90" s="44"/>
      <c r="G90" s="43"/>
      <c r="H90" s="44"/>
      <c r="I90" s="43"/>
      <c r="J90" s="44"/>
      <c r="K90" s="42"/>
      <c r="L90" s="42"/>
      <c r="M90" s="42"/>
    </row>
    <row r="91" spans="1:13" ht="13.5">
      <c r="A91" s="47">
        <v>89</v>
      </c>
      <c r="B91" s="52" t="s">
        <v>60</v>
      </c>
      <c r="D91" s="46"/>
      <c r="E91" s="43"/>
      <c r="F91" s="44"/>
      <c r="G91" s="43"/>
      <c r="H91" s="44"/>
      <c r="I91" s="43"/>
      <c r="J91" s="44"/>
      <c r="K91" s="42"/>
      <c r="L91" s="42"/>
      <c r="M91" s="42"/>
    </row>
    <row r="92" spans="1:13" ht="13.5">
      <c r="A92" s="47">
        <v>90</v>
      </c>
      <c r="B92" s="52" t="s">
        <v>117</v>
      </c>
      <c r="D92" s="46"/>
      <c r="E92" s="43"/>
      <c r="F92" s="44"/>
      <c r="G92" s="43"/>
      <c r="H92" s="44"/>
      <c r="I92" s="43"/>
      <c r="J92" s="44"/>
      <c r="K92" s="42"/>
      <c r="L92" s="42"/>
      <c r="M92" s="42"/>
    </row>
    <row r="93" spans="1:13" ht="13.5">
      <c r="A93" s="47">
        <v>91</v>
      </c>
      <c r="B93" s="52" t="s">
        <v>118</v>
      </c>
      <c r="D93" s="46"/>
      <c r="E93" s="43"/>
      <c r="F93" s="44"/>
      <c r="G93" s="43"/>
      <c r="H93" s="44"/>
      <c r="I93" s="43"/>
      <c r="J93" s="44"/>
      <c r="K93" s="42"/>
      <c r="L93" s="42"/>
      <c r="M93" s="42"/>
    </row>
    <row r="94" spans="1:13" ht="13.5">
      <c r="A94" s="47">
        <v>92</v>
      </c>
      <c r="B94" s="44" t="s">
        <v>111</v>
      </c>
      <c r="D94" s="46"/>
      <c r="E94" s="43"/>
      <c r="F94" s="44"/>
      <c r="G94" s="43"/>
      <c r="H94" s="44"/>
      <c r="I94" s="43"/>
      <c r="J94" s="44"/>
      <c r="K94" s="42"/>
      <c r="L94" s="42"/>
      <c r="M94" s="42"/>
    </row>
    <row r="95" spans="1:13" ht="13.5">
      <c r="A95" s="47">
        <v>93</v>
      </c>
      <c r="B95" s="52" t="s">
        <v>119</v>
      </c>
      <c r="D95" s="46"/>
      <c r="E95" s="43"/>
      <c r="F95" s="44"/>
      <c r="G95" s="43"/>
      <c r="H95" s="44"/>
      <c r="I95" s="43"/>
      <c r="J95" s="44"/>
      <c r="K95" s="42"/>
      <c r="L95" s="42"/>
      <c r="M95" s="42"/>
    </row>
    <row r="96" spans="1:13" ht="13.5">
      <c r="A96" s="47">
        <v>94</v>
      </c>
      <c r="B96" s="52" t="s">
        <v>120</v>
      </c>
      <c r="D96" s="46"/>
      <c r="E96" s="43"/>
      <c r="F96" s="44"/>
      <c r="G96" s="43"/>
      <c r="H96" s="44"/>
      <c r="I96" s="43"/>
      <c r="J96" s="44"/>
      <c r="K96" s="42"/>
      <c r="L96" s="42"/>
      <c r="M96" s="42"/>
    </row>
    <row r="97" spans="1:13" ht="13.5">
      <c r="A97" s="47">
        <v>95</v>
      </c>
      <c r="B97" s="45" t="s">
        <v>123</v>
      </c>
      <c r="D97" s="46"/>
      <c r="E97" s="43"/>
      <c r="F97" s="44"/>
      <c r="G97" s="43"/>
      <c r="H97" s="44"/>
      <c r="I97" s="43"/>
      <c r="J97" s="44"/>
      <c r="K97" s="42"/>
      <c r="L97" s="42"/>
      <c r="M97" s="42"/>
    </row>
    <row r="98" spans="1:13" ht="13.5">
      <c r="A98" s="47">
        <v>96</v>
      </c>
      <c r="B98" s="45" t="s">
        <v>123</v>
      </c>
      <c r="D98" s="46"/>
      <c r="E98" s="43"/>
      <c r="F98" s="44"/>
      <c r="G98" s="43"/>
      <c r="H98" s="44"/>
      <c r="I98" s="43"/>
      <c r="J98" s="44"/>
      <c r="K98" s="42"/>
      <c r="L98" s="42"/>
      <c r="M98" s="42"/>
    </row>
    <row r="99" spans="1:13" ht="13.5">
      <c r="A99" s="47">
        <v>97</v>
      </c>
      <c r="B99" s="45" t="s">
        <v>123</v>
      </c>
      <c r="D99" s="46"/>
      <c r="E99" s="43"/>
      <c r="F99" s="44"/>
      <c r="G99" s="43"/>
      <c r="H99" s="44"/>
      <c r="I99" s="43"/>
      <c r="J99" s="44"/>
      <c r="K99" s="42"/>
      <c r="L99" s="42"/>
      <c r="M99" s="42"/>
    </row>
    <row r="100" spans="1:13" ht="13.5">
      <c r="A100" s="47">
        <v>98</v>
      </c>
      <c r="B100" s="45" t="s">
        <v>123</v>
      </c>
      <c r="D100" s="46"/>
      <c r="E100" s="43"/>
      <c r="F100" s="44"/>
      <c r="G100" s="43"/>
      <c r="H100" s="44"/>
      <c r="I100" s="43"/>
      <c r="J100" s="44"/>
      <c r="K100" s="42"/>
      <c r="L100" s="42"/>
      <c r="M100" s="42"/>
    </row>
    <row r="101" spans="1:13" ht="13.5">
      <c r="A101" s="47">
        <v>99</v>
      </c>
      <c r="B101" s="45" t="s">
        <v>123</v>
      </c>
      <c r="D101" s="46"/>
      <c r="E101" s="43"/>
      <c r="F101" s="44"/>
      <c r="G101" s="43"/>
      <c r="H101" s="44"/>
      <c r="I101" s="43"/>
      <c r="J101" s="44"/>
      <c r="K101" s="42"/>
      <c r="L101" s="42"/>
      <c r="M101" s="42"/>
    </row>
    <row r="102" spans="1:13" ht="13.5">
      <c r="A102" s="47">
        <v>100</v>
      </c>
      <c r="B102" s="45" t="s">
        <v>123</v>
      </c>
      <c r="D102" s="46"/>
      <c r="E102" s="43"/>
      <c r="F102" s="44"/>
      <c r="G102" s="43"/>
      <c r="H102" s="44"/>
      <c r="I102" s="43"/>
      <c r="J102" s="44"/>
      <c r="K102" s="42"/>
      <c r="L102" s="42"/>
      <c r="M102" s="42"/>
    </row>
    <row r="103" spans="1:13" ht="13.5">
      <c r="A103" s="47">
        <v>101</v>
      </c>
      <c r="B103" s="43" t="s">
        <v>121</v>
      </c>
      <c r="D103" s="46"/>
      <c r="E103" s="43"/>
      <c r="F103" s="44"/>
      <c r="G103" s="43"/>
      <c r="H103" s="44"/>
      <c r="I103" s="43"/>
      <c r="J103" s="44"/>
      <c r="K103" s="42"/>
      <c r="L103" s="42"/>
      <c r="M103" s="42"/>
    </row>
    <row r="104" spans="1:13" ht="13.5">
      <c r="A104" s="47">
        <v>102</v>
      </c>
      <c r="B104" s="45" t="s">
        <v>123</v>
      </c>
      <c r="D104" s="46"/>
      <c r="E104" s="43"/>
      <c r="F104" s="44"/>
      <c r="G104" s="43"/>
      <c r="H104" s="44"/>
      <c r="I104" s="43"/>
      <c r="J104" s="44"/>
      <c r="K104" s="42"/>
      <c r="L104" s="42"/>
      <c r="M104" s="42"/>
    </row>
    <row r="105" spans="1:13" ht="13.5">
      <c r="A105" s="47">
        <v>103</v>
      </c>
      <c r="B105" s="45" t="s">
        <v>123</v>
      </c>
      <c r="D105" s="46"/>
      <c r="E105" s="43"/>
      <c r="F105" s="44"/>
      <c r="G105" s="43"/>
      <c r="H105" s="44"/>
      <c r="I105" s="43"/>
      <c r="J105" s="44"/>
      <c r="K105" s="42"/>
      <c r="L105" s="42"/>
      <c r="M105" s="42"/>
    </row>
    <row r="106" spans="1:13" ht="13.5">
      <c r="A106" s="47">
        <v>104</v>
      </c>
      <c r="B106" s="45" t="s">
        <v>123</v>
      </c>
      <c r="D106" s="46"/>
      <c r="E106" s="43"/>
      <c r="F106" s="44"/>
      <c r="G106" s="43"/>
      <c r="H106" s="44"/>
      <c r="I106" s="43"/>
      <c r="J106" s="44"/>
      <c r="K106" s="42"/>
      <c r="L106" s="42"/>
      <c r="M106" s="42"/>
    </row>
    <row r="107" spans="1:13" ht="13.5">
      <c r="A107" s="47">
        <v>105</v>
      </c>
      <c r="B107" s="45" t="s">
        <v>123</v>
      </c>
      <c r="D107" s="46"/>
      <c r="E107" s="43"/>
      <c r="F107" s="44"/>
      <c r="G107" s="43"/>
      <c r="H107" s="44"/>
      <c r="I107" s="43"/>
      <c r="J107" s="44"/>
      <c r="K107" s="42"/>
      <c r="L107" s="42"/>
      <c r="M107" s="42"/>
    </row>
    <row r="108" spans="1:13" ht="13.5">
      <c r="A108" s="47">
        <v>106</v>
      </c>
      <c r="B108" s="45" t="s">
        <v>123</v>
      </c>
      <c r="D108" s="46"/>
      <c r="E108" s="43"/>
      <c r="F108" s="44"/>
      <c r="G108" s="43"/>
      <c r="H108" s="44"/>
      <c r="I108" s="43"/>
      <c r="J108" s="44"/>
      <c r="K108" s="42"/>
      <c r="L108" s="42"/>
      <c r="M108" s="42"/>
    </row>
    <row r="109" spans="1:13" ht="13.5">
      <c r="A109" s="47">
        <v>107</v>
      </c>
      <c r="B109" s="45" t="s">
        <v>123</v>
      </c>
      <c r="D109" s="46"/>
      <c r="E109" s="43"/>
      <c r="F109" s="44"/>
      <c r="G109" s="43"/>
      <c r="H109" s="44"/>
      <c r="I109" s="43"/>
      <c r="J109" s="44"/>
      <c r="K109" s="42"/>
      <c r="L109" s="42"/>
      <c r="M109" s="42"/>
    </row>
    <row r="110" spans="1:13" ht="13.5">
      <c r="A110" s="47">
        <v>108</v>
      </c>
      <c r="B110" s="45" t="s">
        <v>123</v>
      </c>
      <c r="D110" s="46"/>
      <c r="E110" s="43"/>
      <c r="F110" s="44"/>
      <c r="G110" s="43"/>
      <c r="H110" s="44"/>
      <c r="I110" s="43"/>
      <c r="J110" s="44"/>
      <c r="K110" s="42"/>
      <c r="L110" s="42"/>
      <c r="M110" s="42"/>
    </row>
    <row r="111" spans="1:13" ht="13.5">
      <c r="A111" s="47">
        <v>109</v>
      </c>
      <c r="B111" s="45" t="s">
        <v>123</v>
      </c>
      <c r="D111" s="46"/>
      <c r="E111" s="43"/>
      <c r="F111" s="44"/>
      <c r="G111" s="43"/>
      <c r="H111" s="44"/>
      <c r="I111" s="43"/>
      <c r="J111" s="44"/>
      <c r="K111" s="42"/>
      <c r="L111" s="42"/>
      <c r="M111" s="42"/>
    </row>
    <row r="112" spans="1:13" ht="13.5">
      <c r="A112" s="47">
        <v>110</v>
      </c>
      <c r="B112" s="45" t="s">
        <v>123</v>
      </c>
      <c r="D112" s="46"/>
      <c r="E112" s="43"/>
      <c r="F112" s="44"/>
      <c r="G112" s="43"/>
      <c r="H112" s="44"/>
      <c r="I112" s="43"/>
      <c r="J112" s="44"/>
      <c r="K112" s="42"/>
      <c r="L112" s="42"/>
      <c r="M112" s="42"/>
    </row>
    <row r="113" spans="4:13" ht="13.5">
      <c r="D113" s="46"/>
      <c r="E113" s="43"/>
      <c r="F113" s="44"/>
      <c r="G113" s="43"/>
      <c r="H113" s="44"/>
      <c r="I113" s="43"/>
      <c r="J113" s="44"/>
      <c r="K113" s="42"/>
      <c r="L113" s="42"/>
      <c r="M113" s="42"/>
    </row>
    <row r="114" spans="4:13" ht="13.5">
      <c r="D114" s="46"/>
      <c r="E114" s="43"/>
      <c r="F114" s="44"/>
      <c r="G114" s="43"/>
      <c r="H114" s="44"/>
      <c r="I114" s="43"/>
      <c r="J114" s="44"/>
      <c r="K114" s="42"/>
      <c r="L114" s="42"/>
      <c r="M114" s="42"/>
    </row>
    <row r="115" spans="4:13" ht="13.5">
      <c r="D115" s="46"/>
      <c r="E115" s="43"/>
      <c r="F115" s="44"/>
      <c r="G115" s="43"/>
      <c r="H115" s="44"/>
      <c r="I115" s="43"/>
      <c r="J115" s="44"/>
      <c r="K115" s="42"/>
      <c r="L115" s="42"/>
      <c r="M115" s="42"/>
    </row>
    <row r="116" spans="4:13" ht="13.5">
      <c r="D116" s="46"/>
      <c r="E116" s="43"/>
      <c r="F116" s="44"/>
      <c r="G116" s="43"/>
      <c r="H116" s="44"/>
      <c r="I116" s="43"/>
      <c r="J116" s="44"/>
      <c r="K116" s="42"/>
      <c r="L116" s="42"/>
      <c r="M116" s="42"/>
    </row>
    <row r="117" spans="4:13" ht="13.5">
      <c r="D117" s="46"/>
      <c r="E117" s="43"/>
      <c r="F117" s="44"/>
      <c r="G117" s="43"/>
      <c r="H117" s="44"/>
      <c r="I117" s="43"/>
      <c r="J117" s="44"/>
      <c r="K117" s="42"/>
      <c r="L117" s="42"/>
      <c r="M117" s="42"/>
    </row>
    <row r="118" spans="4:13" ht="13.5">
      <c r="D118" s="46"/>
      <c r="E118" s="43"/>
      <c r="F118" s="44"/>
      <c r="G118" s="43"/>
      <c r="H118" s="44"/>
      <c r="I118" s="43"/>
      <c r="J118" s="44"/>
      <c r="K118" s="42"/>
      <c r="L118" s="42"/>
      <c r="M118" s="42"/>
    </row>
    <row r="119" spans="4:13" ht="13.5">
      <c r="D119" s="46"/>
      <c r="E119" s="43"/>
      <c r="F119" s="44"/>
      <c r="G119" s="43"/>
      <c r="H119" s="44"/>
      <c r="I119" s="43"/>
      <c r="J119" s="44"/>
      <c r="K119" s="42"/>
      <c r="L119" s="42"/>
      <c r="M119" s="42"/>
    </row>
    <row r="120" spans="4:13" ht="13.5">
      <c r="D120" s="46"/>
      <c r="E120" s="43"/>
      <c r="F120" s="44"/>
      <c r="G120" s="43"/>
      <c r="H120" s="44"/>
      <c r="I120" s="43"/>
      <c r="J120" s="44"/>
      <c r="K120" s="42"/>
      <c r="L120" s="42"/>
      <c r="M120" s="42"/>
    </row>
    <row r="121" spans="4:13" ht="13.5">
      <c r="D121" s="46"/>
      <c r="E121" s="43"/>
      <c r="F121" s="44"/>
      <c r="G121" s="43"/>
      <c r="H121" s="44"/>
      <c r="I121" s="43"/>
      <c r="J121" s="44"/>
      <c r="K121" s="42"/>
      <c r="L121" s="42"/>
      <c r="M121" s="42"/>
    </row>
    <row r="122" spans="4:13" ht="13.5">
      <c r="D122" s="46"/>
      <c r="E122" s="43"/>
      <c r="F122" s="44"/>
      <c r="G122" s="43"/>
      <c r="H122" s="44"/>
      <c r="I122" s="43"/>
      <c r="J122" s="44"/>
      <c r="K122" s="42"/>
      <c r="L122" s="42"/>
      <c r="M122" s="42"/>
    </row>
  </sheetData>
  <sheetProtection password="DD03" sheet="1"/>
  <dataValidations count="1">
    <dataValidation allowBlank="1" showInputMessage="1" showErrorMessage="1" promptTitle="氏名の入力" prompt="姓と名の間は全角スペースを入力してください&#10;例：　高橋　尚子" sqref="B21"/>
  </dataValidations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X8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1" width="5.75390625" style="0" customWidth="1"/>
    <col min="2" max="2" width="8.375" style="0" customWidth="1"/>
    <col min="6" max="6" width="1.875" style="0" customWidth="1"/>
    <col min="8" max="8" width="1.875" style="0" customWidth="1"/>
    <col min="9" max="9" width="9.125" style="0" customWidth="1"/>
    <col min="10" max="10" width="1.875" style="0" customWidth="1"/>
    <col min="12" max="12" width="1.875" style="0" customWidth="1"/>
    <col min="14" max="14" width="1.875" style="0" customWidth="1"/>
    <col min="16" max="16" width="1.875" style="0" customWidth="1"/>
    <col min="18" max="18" width="1.875" style="0" customWidth="1"/>
    <col min="20" max="20" width="1.875" style="0" customWidth="1"/>
    <col min="22" max="22" width="1.875" style="0" customWidth="1"/>
    <col min="24" max="24" width="1.875" style="0" customWidth="1"/>
  </cols>
  <sheetData>
    <row r="1" ht="13.5">
      <c r="A1" s="86" t="s">
        <v>159</v>
      </c>
    </row>
    <row r="2" spans="1:24" ht="13.5">
      <c r="A2" s="90" t="s">
        <v>25</v>
      </c>
      <c r="B2" s="90" t="s">
        <v>12</v>
      </c>
      <c r="C2" s="90" t="s">
        <v>10</v>
      </c>
      <c r="D2" s="90" t="s">
        <v>0</v>
      </c>
      <c r="E2" s="91">
        <v>1</v>
      </c>
      <c r="F2" s="92" t="s">
        <v>2</v>
      </c>
      <c r="G2" s="91">
        <v>2</v>
      </c>
      <c r="H2" s="92" t="s">
        <v>2</v>
      </c>
      <c r="I2" s="91">
        <v>3</v>
      </c>
      <c r="J2" s="92" t="s">
        <v>2</v>
      </c>
      <c r="K2" s="91">
        <v>4</v>
      </c>
      <c r="L2" s="92" t="s">
        <v>2</v>
      </c>
      <c r="M2" s="91">
        <v>5</v>
      </c>
      <c r="N2" s="92" t="s">
        <v>2</v>
      </c>
      <c r="O2" s="91">
        <v>6</v>
      </c>
      <c r="P2" s="92" t="s">
        <v>2</v>
      </c>
      <c r="Q2" s="91">
        <v>7</v>
      </c>
      <c r="R2" s="92" t="s">
        <v>2</v>
      </c>
      <c r="S2" s="91">
        <v>8</v>
      </c>
      <c r="T2" s="92" t="s">
        <v>2</v>
      </c>
      <c r="U2" s="91">
        <v>9</v>
      </c>
      <c r="V2" s="92" t="s">
        <v>2</v>
      </c>
      <c r="W2" s="91">
        <v>10</v>
      </c>
      <c r="X2" s="92" t="s">
        <v>2</v>
      </c>
    </row>
    <row r="3" spans="1:24" ht="13.5">
      <c r="A3" s="1">
        <v>1</v>
      </c>
      <c r="B3" s="10">
        <f>'男子(様式1)'!$D$6</f>
        <v>0</v>
      </c>
      <c r="C3" s="9" t="str">
        <f>IF('男子(様式1)'!I7=0,"",'男子(様式1)'!I7)</f>
        <v>　</v>
      </c>
      <c r="D3" s="9">
        <f>IF('男子(様式1)'!D10=0,"",'男子(様式1)'!D10)</f>
      </c>
      <c r="E3" s="9">
        <f>IF('男子(様式1)'!C18=0,"",'男子(様式1)'!C18)</f>
      </c>
      <c r="F3" s="9">
        <f>IF('男子(様式1)'!F18=0,"",'男子(様式1)'!F18)</f>
      </c>
      <c r="G3" s="9">
        <f>IF('男子(様式1)'!C19=0,"",'男子(様式1)'!C19)</f>
      </c>
      <c r="H3" s="9">
        <f>IF('男子(様式1)'!F19=0,"",'男子(様式1)'!F19)</f>
      </c>
      <c r="I3" s="9">
        <f>IF('男子(様式1)'!C20=0,"",'男子(様式1)'!C20)</f>
      </c>
      <c r="J3" s="9">
        <f>IF('男子(様式1)'!F20=0,"",'男子(様式1)'!F20)</f>
      </c>
      <c r="K3" s="9">
        <f>IF('男子(様式1)'!C21=0,"",'男子(様式1)'!C21)</f>
      </c>
      <c r="L3" s="9">
        <f>IF('男子(様式1)'!F21=0,"",'男子(様式1)'!F21)</f>
      </c>
      <c r="M3" s="9">
        <f>IF('男子(様式1)'!C22=0,"",'男子(様式1)'!C22)</f>
      </c>
      <c r="N3" s="9">
        <f>IF('男子(様式1)'!F22=0,"",'男子(様式1)'!F22)</f>
      </c>
      <c r="O3" s="9">
        <f>IF('男子(様式1)'!C23=0,"",'男子(様式1)'!C23)</f>
      </c>
      <c r="P3" s="9">
        <f>IF('男子(様式1)'!F23=0,"",'男子(様式1)'!F23)</f>
      </c>
      <c r="Q3" s="9">
        <f>IF('男子(様式1)'!C24=0,"",'男子(様式1)'!C24)</f>
      </c>
      <c r="R3" s="9">
        <f>IF('男子(様式1)'!F24=0,"",'男子(様式1)'!F24)</f>
      </c>
      <c r="S3" s="9">
        <f>IF('男子(様式1)'!C25=0,"",'男子(様式1)'!C25)</f>
      </c>
      <c r="T3" s="9">
        <f>IF('男子(様式1)'!F25=0,"",'男子(様式1)'!F25)</f>
      </c>
      <c r="U3" s="9">
        <f>IF('男子(様式1)'!C26=0,"",'男子(様式1)'!C26)</f>
      </c>
      <c r="V3" s="9">
        <f>IF('男子(様式1)'!F26=0,"",'男子(様式1)'!F26)</f>
      </c>
      <c r="W3" s="9">
        <f>IF('男子(様式1)'!C27=0,"",'男子(様式1)'!C27)</f>
      </c>
      <c r="X3" s="9">
        <f>IF('男子(様式1)'!F27=0,"",'男子(様式1)'!F27)</f>
      </c>
    </row>
    <row r="4" ht="13.5">
      <c r="B4" s="10"/>
    </row>
    <row r="6" ht="13.5">
      <c r="A6" t="s">
        <v>158</v>
      </c>
    </row>
    <row r="7" spans="1:24" ht="13.5">
      <c r="A7" s="87" t="s">
        <v>25</v>
      </c>
      <c r="B7" s="87" t="s">
        <v>12</v>
      </c>
      <c r="C7" s="87" t="s">
        <v>10</v>
      </c>
      <c r="D7" s="87" t="s">
        <v>0</v>
      </c>
      <c r="E7" s="88" t="s">
        <v>153</v>
      </c>
      <c r="F7" s="89" t="s">
        <v>2</v>
      </c>
      <c r="G7" s="88" t="s">
        <v>154</v>
      </c>
      <c r="H7" s="89" t="s">
        <v>2</v>
      </c>
      <c r="I7" s="88" t="s">
        <v>155</v>
      </c>
      <c r="J7" s="89" t="s">
        <v>2</v>
      </c>
      <c r="K7" s="88" t="s">
        <v>156</v>
      </c>
      <c r="L7" s="89" t="s">
        <v>2</v>
      </c>
      <c r="M7" s="88" t="s">
        <v>157</v>
      </c>
      <c r="N7" s="89" t="s">
        <v>2</v>
      </c>
      <c r="O7" s="88" t="s">
        <v>148</v>
      </c>
      <c r="P7" s="89" t="s">
        <v>2</v>
      </c>
      <c r="Q7" s="88" t="s">
        <v>151</v>
      </c>
      <c r="R7" s="89" t="s">
        <v>2</v>
      </c>
      <c r="S7" s="88" t="s">
        <v>151</v>
      </c>
      <c r="T7" s="89" t="s">
        <v>2</v>
      </c>
      <c r="U7" s="88">
        <v>9</v>
      </c>
      <c r="V7" s="89" t="s">
        <v>2</v>
      </c>
      <c r="W7" s="88">
        <v>10</v>
      </c>
      <c r="X7" s="89" t="s">
        <v>2</v>
      </c>
    </row>
    <row r="8" spans="1:24" ht="13.5">
      <c r="A8" s="1">
        <v>1</v>
      </c>
      <c r="B8" s="10">
        <f>'男子(様式1)'!$D$6</f>
        <v>0</v>
      </c>
      <c r="C8" s="9" t="str">
        <f>IF('男子(様式1)'!I7=0,"",'男子(様式1)'!I7)</f>
        <v>　</v>
      </c>
      <c r="D8" s="9">
        <f>IF('男子(様式1)'!D10=0,"",'男子(様式1)'!D10)</f>
      </c>
      <c r="E8" s="9">
        <f>'男子(様式2)'!Q17</f>
      </c>
      <c r="F8" s="9">
        <f>'男子(様式2)'!R17</f>
      </c>
      <c r="G8" s="1">
        <f>'男子(様式2)'!Q18</f>
      </c>
      <c r="H8" s="1">
        <f>'男子(様式2)'!R18</f>
      </c>
      <c r="I8" s="9">
        <f>'男子(様式2)'!Q19</f>
      </c>
      <c r="J8" s="9">
        <f>'男子(様式2)'!R19</f>
      </c>
      <c r="K8" s="9">
        <f>'男子(様式2)'!Q20</f>
      </c>
      <c r="L8" s="9">
        <f>'男子(様式2)'!R20</f>
      </c>
      <c r="M8" s="9">
        <f>'男子(様式2)'!Q21</f>
      </c>
      <c r="N8" s="9">
        <f>'男子(様式2)'!R21</f>
      </c>
      <c r="O8" s="9">
        <f>'男子(様式2)'!Q22</f>
      </c>
      <c r="P8" s="9">
        <f>'男子(様式2)'!R22</f>
      </c>
      <c r="Q8" s="9">
        <f>'男子(様式2)'!Q23</f>
      </c>
      <c r="R8" s="9">
        <f>'男子(様式2)'!R23</f>
      </c>
      <c r="S8" s="9">
        <f>'男子(様式2)'!Q24</f>
      </c>
      <c r="T8" s="9">
        <f>'男子(様式2)'!R24</f>
      </c>
      <c r="U8" s="9">
        <f>'男子(様式2)'!Q25</f>
      </c>
      <c r="V8" s="9">
        <f>'男子(様式2)'!R25</f>
      </c>
      <c r="W8" s="9">
        <f>'男子(様式2)'!Q26</f>
      </c>
      <c r="X8" s="9">
        <f>'男子(様式2)'!R26</f>
      </c>
    </row>
  </sheetData>
  <sheetProtection password="DD03" sheet="1" objects="1" scenarios="1" selectLockedCells="1" selectUnlockedCells="1"/>
  <printOptions/>
  <pageMargins left="0.68" right="0.39" top="0.71" bottom="0.8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岡山県高体連駅伝部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ikuta</dc:creator>
  <cp:keywords/>
  <dc:description/>
  <cp:lastModifiedBy>062687</cp:lastModifiedBy>
  <cp:lastPrinted>2016-06-26T03:05:16Z</cp:lastPrinted>
  <dcterms:created xsi:type="dcterms:W3CDTF">2006-06-23T00:49:37Z</dcterms:created>
  <dcterms:modified xsi:type="dcterms:W3CDTF">2016-08-29T23:07:59Z</dcterms:modified>
  <cp:category/>
  <cp:version/>
  <cp:contentType/>
  <cp:contentStatus/>
</cp:coreProperties>
</file>